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901"/>
  <workbookPr codeName="ThisWorkbook"/>
  <bookViews>
    <workbookView xmlns:d3p1="http://schemas.microsoft.com/office/spreadsheetml/2015/revision2" xWindow="-120" yWindow="-120" windowWidth="29040" windowHeight="15840" d3p1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fullPrecision="1" calcMode="auto"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<sst xmlns="http://schemas.openxmlformats.org/spreadsheetml/2006/main" uniqueCount="110">
  <si>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</si>
  <si>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</si>
  <si>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</si>
  <si>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</si>
  <si>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</si>
  <si>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</si>
  <si>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</si>
  <si>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</si>
  <si>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</si>
  <si>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</si>
  <si>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</si>
  <si>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</si>
  <si>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</si>
  <si>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</si>
  <si>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</si>
  <si>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</si>
  <si>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</si>
  <si>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</si>
  <si>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</si>
  <si>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</si>
  <si>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DI VIALE LIBERTA'</t>
  </si>
  <si>
    <t>27029 VIGEVANO (PV) - Viale Libertà, 32 - C.F. 94034000185 C.M. PVIC83100R</t>
  </si>
  <si>
    <t>2024</t>
  </si>
  <si>
    <t>8B01208422 del 12/12/2023</t>
  </si>
  <si>
    <t>1024009735 del 12/01/2024</t>
  </si>
  <si>
    <t>V2FV0000129 del 29/12/2023</t>
  </si>
  <si>
    <t>003224 del 11/12/2023</t>
  </si>
  <si>
    <t>49875 del 31/10/2023</t>
  </si>
  <si>
    <t>FEP499 del 19/12/2023</t>
  </si>
  <si>
    <t>6/B del 10/01/2024</t>
  </si>
  <si>
    <t>244 del 13/12/2023</t>
  </si>
  <si>
    <t>92/BTER del 08/01/2024</t>
  </si>
  <si>
    <t>34 del 19/01/2024</t>
  </si>
  <si>
    <t>118/PA del 29/01/2024</t>
  </si>
  <si>
    <t>19 del 19/01/2024</t>
  </si>
  <si>
    <t>2024001 del 01/02/2024</t>
  </si>
  <si>
    <t>700 del 31/12/2023</t>
  </si>
  <si>
    <t>3/FE del 26/01/2024</t>
  </si>
  <si>
    <t>0050010111 del 26/01/2024</t>
  </si>
  <si>
    <t>0050010112 del 26/01/2024</t>
  </si>
  <si>
    <t>376/EG del 05/02/2024</t>
  </si>
  <si>
    <t>385/ME del 05/02/2024</t>
  </si>
  <si>
    <t>167 del 08/02/2024</t>
  </si>
  <si>
    <t>00188/24 del 16/02/2024</t>
  </si>
  <si>
    <t>192 del 23/02/2024</t>
  </si>
  <si>
    <t>181 del 16/02/2024</t>
  </si>
  <si>
    <t>40 del 06/02/2024</t>
  </si>
  <si>
    <t>50/FVEL del 31/01/2024</t>
  </si>
  <si>
    <t>1024042070 del 08/02/2024</t>
  </si>
  <si>
    <t>1024063723 del 07/03/2024</t>
  </si>
  <si>
    <t>2024_22_31 del 29/02/2024</t>
  </si>
  <si>
    <t>20/A del 28/02/2024</t>
  </si>
  <si>
    <t>986/P del 29/02/2024</t>
  </si>
  <si>
    <t>5810003516 del 26/02/2024</t>
  </si>
  <si>
    <t>5810003530 del 28/02/2024</t>
  </si>
  <si>
    <t>5810003517 del 26/02/2024</t>
  </si>
  <si>
    <t>560/00 del 08/03/2024</t>
  </si>
  <si>
    <t>26/FEP del 23/02/2024</t>
  </si>
  <si>
    <t>FVL221 del 23/02/2024</t>
  </si>
  <si>
    <t>1/51 del 15/02/2024</t>
  </si>
  <si>
    <t>000000001181 del 05/03/2024</t>
  </si>
  <si>
    <t>76/E  del 13/03/2024</t>
  </si>
  <si>
    <t>94 del 11/03/2024</t>
  </si>
  <si>
    <t>324 del 15/03/2024</t>
  </si>
  <si>
    <t>609/00 del 19/03/2024</t>
  </si>
  <si>
    <t>00000234/02/2024 del 21/03/2024</t>
  </si>
  <si>
    <t>00000233/02/2024 del 21/03/2024</t>
  </si>
  <si>
    <t>00000236/02/2024 del 21/03/2024</t>
  </si>
  <si>
    <t>00000235/02/2024 del 21/03/2024</t>
  </si>
  <si>
    <t>395 del 25/03/2024</t>
  </si>
  <si>
    <t>01265 del 28/03/2024</t>
  </si>
  <si>
    <t>240101887 del 20/03/2024</t>
  </si>
  <si>
    <t>10/2P del 28/03/2024</t>
  </si>
  <si>
    <t>1546/P del 30/03/2024</t>
  </si>
  <si>
    <t>448/PA del 27/03/2024</t>
  </si>
  <si>
    <t>E-247 del 29/03/2024</t>
  </si>
  <si>
    <t>1 - 000405 del 29/03/2024</t>
  </si>
  <si>
    <t>431 del 10/04/2024</t>
  </si>
  <si>
    <t>130/PA del 12/04/2024</t>
  </si>
  <si>
    <t>001808 del 09/04/2024</t>
  </si>
  <si>
    <t>2024.FD101.FTPA del 29/03/2024</t>
  </si>
  <si>
    <t>1024097666 del 09/04/2024</t>
  </si>
  <si>
    <t>00000404/02/2024 del 18/04/2024</t>
  </si>
  <si>
    <t>00000418/02/2024 del 22/04/2024</t>
  </si>
  <si>
    <t>2024_22_87 del 24/04/2024</t>
  </si>
  <si>
    <t>155 del 12/04/2024</t>
  </si>
  <si>
    <t>52/PA del 18/04/2024</t>
  </si>
  <si>
    <t>144 del 10/03/2024</t>
  </si>
  <si>
    <t>145 del 10/03/2024</t>
  </si>
  <si>
    <t>64/PA del 24/04/2024</t>
  </si>
  <si>
    <t>65/PA del 24/04/2024</t>
  </si>
  <si>
    <t>79/FEP del 06/05/2024</t>
  </si>
  <si>
    <t>00000429/02/2024 del 29/04/2024</t>
  </si>
  <si>
    <t>00000434/02/2024 del 30/04/2024</t>
  </si>
  <si>
    <t>3383/FVIAC del 13/05/2024</t>
  </si>
  <si>
    <t>215/PA del 22/05/2024</t>
  </si>
  <si>
    <t>8004200021 del 18/05/2024</t>
  </si>
  <si>
    <t>2024/0000117/7P del 30/04/2024</t>
  </si>
  <si>
    <t>662/2024 del 23/05/2024</t>
  </si>
  <si>
    <t>FVL465 del 24/05/2024</t>
  </si>
  <si>
    <t>V3-10150 del 21/05/2024</t>
  </si>
  <si>
    <t>44/O del 31/05/2024</t>
  </si>
  <si>
    <t>2024_22_162 del 31/05/2024</t>
  </si>
  <si>
    <t>334/001 del 07/06/2024</t>
  </si>
  <si>
    <t>462/FVEL del 31/05/2024</t>
  </si>
  <si>
    <t>676 del 31/05/2024</t>
  </si>
  <si>
    <t>1000241500006972 del 31/05/2024</t>
  </si>
  <si>
    <t>1/PA del 13/06/2024</t>
  </si>
  <si>
    <t>1493 del 14/06/2024</t>
  </si>
  <si>
    <t>000198/PA del 24/05/2024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</si>
</sst>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0.000"/>
  </numFmts>
  <fonts count="9">
    <font>
      <sz val="11"/>
      <name val="Calibri"/>
      <charset val="0"/>
      <color theme="1"/>
      <scheme val="minor"/>
    </font>
    <font>
      <sz val="11"/>
      <name val="Calibri"/>
      <charset val="0"/>
      <color theme="0"/>
      <scheme val="minor"/>
    </font>
    <font>
      <b/>
      <sz val="11"/>
      <name val="Calibri"/>
      <charset val="0"/>
      <color theme="1"/>
      <scheme val="minor"/>
    </font>
    <font>
      <b/>
      <sz val="14"/>
      <name val="Calibri"/>
      <charset val="0"/>
      <color theme="1"/>
      <scheme val="minor"/>
    </font>
    <font>
      <sz val="11"/>
      <name val="Calibri"/>
      <charset val="0"/>
      <color theme="1"/>
      <scheme val="minor"/>
    </font>
    <font>
      <b/>
      <sz val="16"/>
      <name val="Calibri"/>
      <charset val="0"/>
      <color theme="1"/>
      <scheme val="minor"/>
    </font>
    <font>
      <b/>
      <sz val="12"/>
      <name val="Calibri"/>
      <charset val="0"/>
      <color theme="1"/>
      <scheme val="minor"/>
    </font>
    <font>
      <sz val="10"/>
      <name val="Calibri"/>
      <charset val="0"/>
      <color theme="1"/>
      <scheme val="minor"/>
    </font>
    <font>
      <sz val="16"/>
      <name val="Calibri"/>
      <charset val="0"/>
      <color theme="1"/>
      <scheme val="minor"/>
    </font>
  </fonts>
  <fills count="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xxid="0" numFmtId="0" fontId="0" fillId="0" borderId="0"/>
  </cellStyleXfs>
  <cellXfs>
    <xf xxid="1" numFmtId="0" fontId="0" fillId="0" borderId="0" xfId="0" applyAlignment="1" applyBorder="1" applyFont="1" applyNumberFormat="1" applyFill="1" applyProtection="1"/>
    <xf xxid="2" numFmtId="0" fontId="0" fillId="0" borderId="1" xfId="0" applyAlignment="1" applyBorder="1" applyFont="1" applyNumberFormat="1" applyFill="1" applyProtection="1"/>
    <xf xxid="3" numFmtId="0" fontId="1" fillId="0" borderId="0" xfId="0" applyAlignment="1" applyBorder="1" applyFont="1" applyNumberFormat="1" applyFill="1" applyProtection="1"/>
    <xf xxid="4" numFmtId="0" fontId="3" fillId="0" borderId="0" xfId="0" applyAlignment="1" applyBorder="1" applyFont="1" applyNumberFormat="1" applyFill="1" applyProtection="1"/>
    <xf xxid="5" numFmtId="2" fontId="0" fillId="0" borderId="0" xfId="0" applyAlignment="1" applyBorder="1" applyFont="1" applyNumberFormat="1" applyFill="1" applyProtection="1"/>
    <xf xxid="6" numFmtId="14" fontId="0" fillId="0" borderId="0" xfId="0" applyAlignment="1" applyBorder="1" applyFont="1" applyNumberFormat="1" applyFill="1" applyProtection="1"/>
    <xf xxid="7" numFmtId="0" fontId="5" fillId="0" borderId="0" xfId="0" applyAlignment="1" applyBorder="1" applyFont="1" applyNumberFormat="1" applyFill="1" applyProtection="1"/>
    <xf xxid="8" numFmtId="0" fontId="2" fillId="2" borderId="1" xfId="0" applyAlignment="1" applyBorder="1" applyFont="1" applyNumberFormat="1" applyFill="1" applyProtection="1">
      <alignment horizontal="center" vertical="center" wrapText="1"/>
    </xf>
    <xf xxid="9" numFmtId="0" fontId="0" fillId="0" borderId="0" xfId="0" applyAlignment="1" applyBorder="1" applyFont="1" applyNumberFormat="1" applyFill="1" applyProtection="1">
      <alignment wrapText="1"/>
    </xf>
    <xf xxid="10" numFmtId="4" fontId="0" fillId="0" borderId="1" xfId="0" applyAlignment="1" applyBorder="1" applyFont="1" applyNumberFormat="1" applyFill="1" applyProtection="1"/>
    <xf xxid="11" numFmtId="14" fontId="0" fillId="0" borderId="1" xfId="0" applyAlignment="1" applyBorder="1" applyFont="1" applyNumberFormat="1" applyFill="1" applyProtection="1">
      <alignment horizontal="center"/>
    </xf>
    <xf xxid="12" numFmtId="16" fontId="0" fillId="0" borderId="1" xfId="0" applyAlignment="1" applyBorder="1" applyFont="1" applyNumberFormat="1" applyFill="1" applyProtection="1">
      <alignment horizontal="center"/>
    </xf>
    <xf xxid="13" numFmtId="4" fontId="0" fillId="0" borderId="0" xfId="0" applyAlignment="1" applyBorder="1" applyFont="1" applyNumberFormat="1" applyFill="1" applyProtection="1"/>
    <xf xxid="14" numFmtId="164" fontId="0" fillId="0" borderId="0" xfId="0" applyAlignment="1" applyBorder="1" applyFont="1" applyNumberFormat="1" applyFill="1" applyProtection="1"/>
    <xf xxid="15" numFmtId="0" fontId="6" fillId="0" borderId="1" xfId="0" applyAlignment="1" applyBorder="1" applyFont="1" applyNumberFormat="1" applyFill="1" applyProtection="1">
      <alignment horizontal="center" vertical="center"/>
    </xf>
    <xf xxid="16" numFmtId="0" fontId="5" fillId="0" borderId="2" xfId="0" applyAlignment="1" applyBorder="1" applyFont="1" applyNumberFormat="1" applyFill="1" applyProtection="1">
      <alignment horizontal="center" vertical="center"/>
    </xf>
    <xf xxid="17" numFmtId="49" fontId="0" fillId="0" borderId="1" xfId="0" applyAlignment="1" applyBorder="1" applyFont="1" applyNumberFormat="1" applyFill="1" applyProtection="1"/>
    <xf xxid="18" numFmtId="0" fontId="8" fillId="0" borderId="0" xfId="0" applyAlignment="1" applyBorder="1" applyFont="1" applyNumberFormat="1" applyFill="1" applyProtection="1"/>
    <xf xxid="19" numFmtId="0" fontId="3" fillId="0" borderId="0" xfId="0" applyAlignment="1" applyBorder="1" applyFont="1" applyNumberFormat="1" applyFill="1" applyProtection="1">
      <alignment horizontal="center" vertical="center"/>
    </xf>
    <xf xxid="20" numFmtId="4" fontId="3" fillId="0" borderId="0" xfId="0" applyAlignment="1" applyBorder="1" applyFont="1" applyNumberFormat="1" applyFill="1" applyProtection="1">
      <alignment horizontal="center" vertical="center"/>
    </xf>
    <xf xxid="21" numFmtId="2" fontId="3" fillId="0" borderId="0" xfId="0" applyAlignment="1" applyBorder="1" applyFont="1" applyNumberFormat="1" applyFill="1" applyProtection="1">
      <alignment horizontal="center" vertical="center"/>
    </xf>
    <xf xxid="22" numFmtId="0" fontId="0" fillId="3" borderId="3" xfId="0" applyAlignment="1" applyBorder="1" applyFont="1" applyNumberFormat="1" applyFill="1" applyProtection="1">
      <alignment horizontal="center" vertical="center"/>
    </xf>
    <xf xxid="23" numFmtId="0" fontId="0" fillId="3" borderId="4" xfId="0" applyAlignment="1" applyBorder="1" applyFont="1" applyNumberFormat="1" applyFill="1" applyProtection="1">
      <alignment horizontal="center" vertical="center"/>
    </xf>
    <xf xxid="24" numFmtId="0" fontId="0" fillId="3" borderId="5" xfId="0" applyAlignment="1" applyBorder="1" applyFont="1" applyNumberFormat="1" applyFill="1" applyProtection="1">
      <alignment horizontal="center" vertical="center"/>
    </xf>
    <xf xxid="25" numFmtId="0" fontId="7" fillId="3" borderId="5" xfId="0" applyAlignment="1" applyBorder="1" applyFont="1" applyNumberFormat="1" applyFill="1" applyProtection="1">
      <alignment horizontal="center" vertical="center" wrapText="1"/>
    </xf>
    <xf xxid="26" numFmtId="0" fontId="0" fillId="0" borderId="1" xfId="0" applyAlignment="1" applyBorder="1" applyFont="1" applyNumberFormat="1" applyFill="1" applyProtection="1">
      <alignment horizontal="center" vertical="center"/>
    </xf>
    <xf xxid="27" numFmtId="4" fontId="6" fillId="0" borderId="1" xfId="0" applyAlignment="1" applyBorder="1" applyFont="1" applyNumberFormat="1" applyFill="1" applyProtection="1">
      <alignment horizontal="center" vertical="center"/>
    </xf>
    <xf xxid="28" numFmtId="2" fontId="3" fillId="0" borderId="6" xfId="0" applyAlignment="1" applyBorder="1" applyFont="1" applyNumberFormat="1" applyFill="1" applyProtection="1">
      <alignment horizontal="center" vertical="center"/>
    </xf>
    <xf xxid="29" numFmtId="0" fontId="7" fillId="4" borderId="5" xfId="0" applyAlignment="1" applyBorder="1" applyFont="1" applyNumberFormat="1" applyFill="1" applyProtection="1">
      <alignment horizontal="center" vertical="center" wrapText="1"/>
    </xf>
    <xf xxid="30" numFmtId="0" fontId="7" fillId="4" borderId="1" xfId="0" applyAlignment="1" applyBorder="1" applyFont="1" applyNumberFormat="1" applyFill="1" applyProtection="1">
      <alignment horizontal="center" vertical="center" wrapText="1"/>
    </xf>
    <xf xxid="31" numFmtId="49" fontId="6" fillId="0" borderId="1" xfId="0" applyAlignment="1" applyBorder="1" applyFont="1" applyNumberFormat="1" applyFill="1" applyProtection="1">
      <alignment horizontal="center" vertical="center"/>
    </xf>
    <xf xxid="32" numFmtId="4" fontId="3" fillId="0" borderId="7" xfId="0" applyAlignment="1" applyBorder="1" applyFont="1" applyNumberFormat="1" applyFill="1" applyProtection="1">
      <alignment horizontal="center" vertical="center"/>
    </xf>
    <xf xxid="33" numFmtId="0" fontId="3" fillId="0" borderId="8" xfId="0" applyAlignment="1" applyBorder="1" applyFont="1" applyNumberFormat="1" applyFill="1" applyProtection="1">
      <alignment horizontal="center" vertical="center"/>
    </xf>
    <xf xxid="34" numFmtId="0" fontId="8" fillId="3" borderId="9" xfId="0" applyAlignment="1" applyBorder="1" applyFont="1" applyNumberFormat="1" applyFill="1" applyProtection="1">
      <alignment horizontal="center" vertical="center"/>
    </xf>
    <xf xxid="35" numFmtId="0" fontId="8" fillId="3" borderId="10" xfId="0" applyAlignment="1" applyBorder="1" applyFont="1" applyNumberFormat="1" applyFill="1" applyProtection="1">
      <alignment horizontal="center" vertical="center"/>
    </xf>
    <xf xxid="36" numFmtId="0" fontId="8" fillId="3" borderId="11" xfId="0" applyAlignment="1" applyBorder="1" applyFont="1" applyNumberFormat="1" applyFill="1" applyProtection="1">
      <alignment horizontal="center" vertical="center"/>
    </xf>
    <xf xxid="37" numFmtId="0" fontId="3" fillId="0" borderId="12" xfId="0" applyAlignment="1" applyBorder="1" applyFont="1" applyNumberFormat="1" applyFill="1" applyProtection="1">
      <alignment horizontal="center" vertical="center"/>
    </xf>
    <xf xxid="38" numFmtId="2" fontId="3" fillId="0" borderId="7" xfId="0" applyAlignment="1" applyBorder="1" applyFont="1" applyNumberFormat="1" applyFill="1" applyProtection="1">
      <alignment horizontal="center" vertical="center"/>
    </xf>
    <xf xxid="39" numFmtId="2" fontId="3" fillId="0" borderId="13" xfId="0" applyAlignment="1" applyBorder="1" applyFont="1" applyNumberFormat="1" applyFill="1" applyProtection="1">
      <alignment horizontal="center" vertical="center"/>
    </xf>
    <xf xxid="40" numFmtId="0" fontId="8" fillId="3" borderId="14" xfId="0" applyAlignment="1" applyBorder="1" applyFont="1" applyNumberFormat="1" applyFill="1" applyProtection="1">
      <alignment horizontal="center" vertical="center"/>
    </xf>
    <xf xxid="41" numFmtId="0" fontId="8" fillId="3" borderId="15" xfId="0" applyAlignment="1" applyBorder="1" applyFont="1" applyNumberFormat="1" applyFill="1" applyProtection="1">
      <alignment horizontal="center" vertical="center"/>
    </xf>
    <xf xxid="42" numFmtId="0" fontId="8" fillId="3" borderId="16" xfId="0" applyAlignment="1" applyBorder="1" applyFont="1" applyNumberFormat="1" applyFill="1" applyProtection="1">
      <alignment horizontal="center" vertical="center"/>
    </xf>
    <xf xxid="43" numFmtId="0" fontId="0" fillId="3" borderId="9" xfId="0" applyAlignment="1" applyBorder="1" applyFont="1" applyNumberFormat="1" applyFill="1" applyProtection="1">
      <alignment horizontal="center" vertical="center"/>
    </xf>
    <xf xxid="44" numFmtId="0" fontId="0" fillId="3" borderId="17" xfId="0" applyAlignment="1" applyBorder="1" applyFont="1" applyNumberFormat="1" applyFill="1" applyProtection="1">
      <alignment horizontal="center" vertical="center"/>
    </xf>
    <xf xxid="45" numFmtId="0" fontId="0" fillId="3" borderId="18" xfId="0" applyAlignment="1" applyBorder="1" applyFont="1" applyNumberFormat="1" applyFill="1" applyProtection="1">
      <alignment horizontal="center" vertical="center"/>
    </xf>
    <xf xxid="46" numFmtId="0" fontId="0" fillId="3" borderId="18" xfId="0" applyAlignment="1" applyBorder="1" applyFont="1" applyNumberFormat="1" applyFill="1" applyProtection="1">
      <alignment horizontal="center" vertical="center" wrapText="1"/>
    </xf>
    <xf xxid="47" numFmtId="0" fontId="0" fillId="3" borderId="11" xfId="0" applyAlignment="1" applyBorder="1" applyFont="1" applyNumberFormat="1" applyFill="1" applyProtection="1">
      <alignment horizontal="center" vertical="center" wrapText="1"/>
    </xf>
    <xf xxid="48" numFmtId="0" fontId="2" fillId="2" borderId="18" xfId="0" applyAlignment="1" applyBorder="1" applyFont="1" applyNumberFormat="1" applyFill="1" applyProtection="1">
      <alignment horizontal="center" vertical="center" wrapText="1"/>
    </xf>
    <xf xxid="49" numFmtId="0" fontId="0" fillId="0" borderId="17" xfId="0" applyAlignment="1" applyBorder="1" applyFont="1" applyNumberFormat="1" applyFill="1" applyProtection="1">
      <alignment horizontal="center" vertical="center" wrapText="1"/>
    </xf>
    <xf xxid="50"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1" name="Immagine 1">
          <a:extLst xmlns:a="http://schemas.openxmlformats.org/drawingml/2006/main"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 xmlns:a="http://schemas.openxmlformats.org/drawingml/2006/main"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1" name="Immagine 1">
          <a:extLst xmlns:a="http://schemas.openxmlformats.org/drawingml/2006/main"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 xmlns:a="http://schemas.openxmlformats.org/drawingml/2006/main"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/xl/drawings/drawing2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16"/>
  <sheetViews>
    <sheetView view="normal" workbookViewId="0">
      <selection pane="topLeft" activeCell="C9" sqref="C9"/>
    </sheetView>
  </sheetViews>
  <sheetFormatPr defaultRowHeight="15" baseColWidth="0"/>
  <cols>
    <col min="1" max="1" width="17.56640625" style="0" customWidth="1"/>
    <col min="2" max="4" width="16.56640625" style="0" customWidth="1"/>
    <col min="5" max="5" width="14.8515625" style="0" customWidth="1"/>
    <col min="6" max="6" width="16.56640625" style="0" customWidth="1"/>
    <col min="7" max="7" width="36.56640625" style="0" customWidth="1"/>
    <col min="8" max="16384" width="9.13671875" style="0" customWidth="1"/>
  </cols>
  <sheetData>
    <row r="1" spans="1:1">
      <c r="A1" s="2"/>
    </row>
    <row r="2" spans="2:2" ht="15.95" customHeight="1">
      <c r="B2" s="3" t="s">
        <v>20</v>
      </c>
    </row>
    <row r="3" spans="2:2" ht="12.75" customHeight="1">
      <c r="B3" t="s">
        <v>21</v>
      </c>
    </row>
    <row r="4" ht="15.75" thickBot="1"/>
    <row r="5" spans="2:6" ht="18" customHeight="1" thickBot="1">
      <c r="B5" s="6" t="s">
        <v>17</v>
      </c>
      <c r="F5" s="15" t="s">
        <v>22</v>
      </c>
    </row>
    <row r="7" spans="1:6" s="17" customFormat="1" ht="24.95" customHeight="1">
      <c r="A7" s="33" t="s">
        <v>1</v>
      </c>
      <c r="B7" s="34"/>
      <c r="C7" s="34"/>
      <c r="D7" s="34"/>
      <c r="E7" s="34"/>
      <c r="F7" s="35"/>
    </row>
    <row r="8" spans="1:6" ht="30.75" customHeight="1">
      <c r="A8" s="42" t="s">
        <v>0</v>
      </c>
      <c r="B8" s="43"/>
      <c r="C8" s="44" t="s">
        <v>5</v>
      </c>
      <c r="D8" s="43"/>
      <c r="E8" s="45" t="s">
        <v>11</v>
      </c>
      <c r="F8" s="46"/>
    </row>
    <row r="9" spans="1:6" ht="29.25" customHeight="1" thickBot="1">
      <c r="A9" s="36">
        <f>SUM(B13:B16)</f>
        <v>87</v>
      </c>
      <c r="B9" s="32"/>
      <c r="C9" s="31">
        <f>SUM(C13:C16)</f>
        <v>217729.29999999993</v>
      </c>
      <c r="D9" s="32"/>
      <c r="E9" s="37">
        <f>('Trimestre 1'!H1+'Trimestre 2'!H1+'Trimestre 3'!H1+'Trimestre 4'!H1)/C9</f>
        <v>2.3485703577791326</v>
      </c>
      <c r="F9" s="38"/>
    </row>
    <row r="10" spans="1:6" customFormat="1" ht="20.1" customHeight="1" thickBot="1">
      <c r="A10" s="18"/>
      <c r="B10" s="18"/>
      <c r="C10" s="19"/>
      <c r="D10" s="18"/>
      <c r="E10" s="20"/>
      <c r="F10" s="27"/>
    </row>
    <row r="11" spans="1:6" s="17" customFormat="1" ht="24.95" customHeight="1">
      <c r="A11" s="39" t="s">
        <v>2</v>
      </c>
      <c r="B11" s="40"/>
      <c r="C11" s="40"/>
      <c r="D11" s="40"/>
      <c r="E11" s="40"/>
      <c r="F11" s="41"/>
    </row>
    <row r="12" spans="1:10" ht="46.5" customHeight="1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18</v>
      </c>
      <c r="F12" s="29" t="s">
        <v>19</v>
      </c>
      <c r="G12"/>
      <c r="H12"/>
      <c r="I12"/>
      <c r="J12"/>
    </row>
    <row r="13" spans="1:11" ht="22.5" customHeight="1">
      <c r="A13" s="25" t="s">
        <v>13</v>
      </c>
      <c r="B13" s="14">
        <f>'Trimestre 1'!C1</f>
        <v>42</v>
      </c>
      <c r="C13" s="26">
        <f>'Trimestre 1'!B1</f>
        <v>141532.80999999994</v>
      </c>
      <c r="D13" s="26">
        <f>'Trimestre 1'!G1</f>
        <v>10.136566567144396</v>
      </c>
      <c r="E13" s="26">
        <v>138672.11</v>
      </c>
      <c r="F13" s="30">
        <v>31</v>
      </c>
      <c r="G13" s="4"/>
      <c r="H13" s="5"/>
      <c r="I13" s="5"/>
      <c r="J13"/>
      <c r="K13"/>
    </row>
    <row r="14" spans="1:11" ht="22.5" customHeight="1">
      <c r="A14" s="25" t="s">
        <v>14</v>
      </c>
      <c r="B14" s="14">
        <f>'Trimestre 2'!C1</f>
        <v>45</v>
      </c>
      <c r="C14" s="26">
        <f>'Trimestre 2'!B1</f>
        <v>76196.49</v>
      </c>
      <c r="D14" s="26">
        <f>'Trimestre 2'!G1</f>
        <v>-12.117410788869671</v>
      </c>
      <c r="E14" s="26">
        <v>72906.56</v>
      </c>
      <c r="F14" s="30">
        <v>22</v>
      </c>
      <c r="G14"/>
      <c r="H14"/>
      <c r="I14"/>
      <c r="J14"/>
      <c r="K14"/>
    </row>
    <row r="15" spans="1:6" ht="22.5" customHeight="1">
      <c r="A15" s="25" t="s">
        <v>15</v>
      </c>
      <c r="B15" s="14">
        <f>'Trimestre 3'!C1</f>
        <v>0</v>
      </c>
      <c r="C15" s="26">
        <f>'Trimestre 3'!B1</f>
        <v>0</v>
      </c>
      <c r="D15" s="26">
        <f>'Trimestre 3'!G1</f>
        <v>0</v>
      </c>
      <c r="E15" s="26"/>
      <c r="F15" s="30"/>
    </row>
    <row r="16" spans="1:6" ht="21.75" customHeight="1">
      <c r="A16" s="25" t="s">
        <v>16</v>
      </c>
      <c r="B16" s="14">
        <f>'Trimestre 4'!C1</f>
        <v>0</v>
      </c>
      <c r="C16" s="26">
        <f>'Trimestre 4'!B1</f>
        <v>0</v>
      </c>
      <c r="D16" s="26">
        <f>'Trimestre 4'!G1</f>
        <v>0</v>
      </c>
      <c r="E16" s="26"/>
      <c r="F16" s="30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141532.80999999994</v>
      </c>
      <c r="C1" s="49">
        <f>COUNTA(A4:A203)</f>
        <v>42</v>
      </c>
      <c r="G1" s="13">
        <f>IF(B1&lt;&gt;0,H1/B1,0)</f>
        <v>10.136566567144396</v>
      </c>
      <c r="H1" s="12">
        <f>SUM(H4:H195)</f>
        <v>1434656.75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 t="s">
        <v>23</v>
      </c>
      <c r="B4" s="9">
        <v>35.2</v>
      </c>
      <c r="C4" s="10">
        <v>45303</v>
      </c>
      <c r="D4" s="10">
        <v>45307</v>
      </c>
      <c r="E4" s="10"/>
      <c r="F4" s="10"/>
      <c r="G4" s="1">
        <f>D4-C4-(F4-E4)</f>
        <v>4</v>
      </c>
      <c r="H4" s="9">
        <f>B4*G4</f>
        <v>140.8</v>
      </c>
    </row>
    <row r="5" spans="1:8">
      <c r="A5" s="16" t="s">
        <v>24</v>
      </c>
      <c r="B5" s="9">
        <v>101.37</v>
      </c>
      <c r="C5" s="10">
        <v>45333</v>
      </c>
      <c r="D5" s="10">
        <v>45307</v>
      </c>
      <c r="E5" s="10"/>
      <c r="F5" s="10"/>
      <c r="G5" s="1">
        <f t="shared" si="0" ref="G5:G68">D5-C5-(F5-E5)</f>
        <v>-26</v>
      </c>
      <c r="H5" s="9">
        <f t="shared" si="1" ref="H5:H68">B5*G5</f>
        <v>-2635.62</v>
      </c>
    </row>
    <row r="6" spans="1:8">
      <c r="A6" s="16" t="s">
        <v>25</v>
      </c>
      <c r="B6" s="9">
        <v>277.7</v>
      </c>
      <c r="C6" s="10">
        <v>45320</v>
      </c>
      <c r="D6" s="10">
        <v>45307</v>
      </c>
      <c r="E6" s="10"/>
      <c r="F6" s="10"/>
      <c r="G6" s="1">
        <f t="shared" si="0">D6-C6-(F6-E6)</f>
        <v>-13</v>
      </c>
      <c r="H6" s="9">
        <f t="shared" si="1">B6*G6</f>
        <v>-3610.1</v>
      </c>
    </row>
    <row r="7" spans="1:8">
      <c r="A7" s="16" t="s">
        <v>26</v>
      </c>
      <c r="B7" s="9">
        <v>765</v>
      </c>
      <c r="C7" s="10">
        <v>45302</v>
      </c>
      <c r="D7" s="10">
        <v>45307</v>
      </c>
      <c r="E7" s="10"/>
      <c r="F7" s="10"/>
      <c r="G7" s="1">
        <f t="shared" si="0">D7-C7-(F7-E7)</f>
        <v>5</v>
      </c>
      <c r="H7" s="9">
        <f t="shared" si="1">B7*G7</f>
        <v>3825</v>
      </c>
    </row>
    <row r="8" spans="1:8">
      <c r="A8" s="16" t="s">
        <v>27</v>
      </c>
      <c r="B8" s="9">
        <v>70227.51</v>
      </c>
      <c r="C8" s="10">
        <v>45291</v>
      </c>
      <c r="D8" s="10">
        <v>45307</v>
      </c>
      <c r="E8" s="10"/>
      <c r="F8" s="10"/>
      <c r="G8" s="1">
        <f t="shared" si="0">D8-C8-(F8-E8)</f>
        <v>16</v>
      </c>
      <c r="H8" s="9">
        <f t="shared" si="1">B8*G8</f>
        <v>1123640.16</v>
      </c>
    </row>
    <row r="9" spans="1:8">
      <c r="A9" s="16" t="s">
        <v>28</v>
      </c>
      <c r="B9" s="9">
        <v>1350</v>
      </c>
      <c r="C9" s="10">
        <v>45322</v>
      </c>
      <c r="D9" s="10">
        <v>45308</v>
      </c>
      <c r="E9" s="10"/>
      <c r="F9" s="10"/>
      <c r="G9" s="1">
        <f t="shared" si="0">D9-C9-(F9-E9)</f>
        <v>-14</v>
      </c>
      <c r="H9" s="9">
        <f t="shared" si="1">B9*G9</f>
        <v>-18900</v>
      </c>
    </row>
    <row r="10" spans="1:8">
      <c r="A10" s="16" t="s">
        <v>29</v>
      </c>
      <c r="B10" s="9">
        <v>8190</v>
      </c>
      <c r="C10" s="10">
        <v>45332</v>
      </c>
      <c r="D10" s="10">
        <v>45314</v>
      </c>
      <c r="E10" s="10"/>
      <c r="F10" s="10"/>
      <c r="G10" s="1">
        <f t="shared" si="0">D10-C10-(F10-E10)</f>
        <v>-18</v>
      </c>
      <c r="H10" s="9">
        <f t="shared" si="1">B10*G10</f>
        <v>-147420</v>
      </c>
    </row>
    <row r="11" spans="1:8">
      <c r="A11" s="16" t="s">
        <v>30</v>
      </c>
      <c r="B11" s="9">
        <v>178.2</v>
      </c>
      <c r="C11" s="10">
        <v>45273</v>
      </c>
      <c r="D11" s="10">
        <v>45314</v>
      </c>
      <c r="E11" s="10"/>
      <c r="F11" s="10"/>
      <c r="G11" s="1">
        <f t="shared" si="0">D11-C11-(F11-E11)</f>
        <v>41</v>
      </c>
      <c r="H11" s="9">
        <f t="shared" si="1">B11*G11</f>
        <v>7306.2</v>
      </c>
    </row>
    <row r="12" spans="1:8">
      <c r="A12" s="16" t="s">
        <v>31</v>
      </c>
      <c r="B12" s="9">
        <v>34893</v>
      </c>
      <c r="C12" s="10">
        <v>45299</v>
      </c>
      <c r="D12" s="10">
        <v>45320</v>
      </c>
      <c r="E12" s="10"/>
      <c r="F12" s="10"/>
      <c r="G12" s="1">
        <f t="shared" si="0">D12-C12-(F12-E12)</f>
        <v>21</v>
      </c>
      <c r="H12" s="9">
        <f t="shared" si="1">B12*G12</f>
        <v>732753</v>
      </c>
    </row>
    <row r="13" spans="1:8">
      <c r="A13" s="16" t="s">
        <v>32</v>
      </c>
      <c r="B13" s="9">
        <v>198</v>
      </c>
      <c r="C13" s="10">
        <v>45351</v>
      </c>
      <c r="D13" s="10">
        <v>45328</v>
      </c>
      <c r="E13" s="10"/>
      <c r="F13" s="10"/>
      <c r="G13" s="1">
        <f t="shared" si="0">D13-C13-(F13-E13)</f>
        <v>-23</v>
      </c>
      <c r="H13" s="9">
        <f t="shared" si="1">B13*G13</f>
        <v>-4554</v>
      </c>
    </row>
    <row r="14" spans="1:8">
      <c r="A14" s="16" t="s">
        <v>33</v>
      </c>
      <c r="B14" s="9">
        <v>210</v>
      </c>
      <c r="C14" s="10">
        <v>45351</v>
      </c>
      <c r="D14" s="10">
        <v>45328</v>
      </c>
      <c r="E14" s="10"/>
      <c r="F14" s="10"/>
      <c r="G14" s="1">
        <f t="shared" si="0">D14-C14-(F14-E14)</f>
        <v>-23</v>
      </c>
      <c r="H14" s="9">
        <f t="shared" si="1">B14*G14</f>
        <v>-4830</v>
      </c>
    </row>
    <row r="15" spans="1:8">
      <c r="A15" s="16" t="s">
        <v>34</v>
      </c>
      <c r="B15" s="9">
        <v>200</v>
      </c>
      <c r="C15" s="10">
        <v>45341</v>
      </c>
      <c r="D15" s="10">
        <v>45328</v>
      </c>
      <c r="E15" s="10"/>
      <c r="F15" s="10"/>
      <c r="G15" s="1">
        <f t="shared" si="0">D15-C15-(F15-E15)</f>
        <v>-13</v>
      </c>
      <c r="H15" s="9">
        <f t="shared" si="1">B15*G15</f>
        <v>-2600</v>
      </c>
    </row>
    <row r="16" spans="1:8">
      <c r="A16" s="16" t="s">
        <v>35</v>
      </c>
      <c r="B16" s="9">
        <v>4500</v>
      </c>
      <c r="C16" s="10">
        <v>45323</v>
      </c>
      <c r="D16" s="10">
        <v>45328</v>
      </c>
      <c r="E16" s="10"/>
      <c r="F16" s="10"/>
      <c r="G16" s="1">
        <f t="shared" si="0">D16-C16-(F16-E16)</f>
        <v>5</v>
      </c>
      <c r="H16" s="9">
        <f t="shared" si="1">B16*G16</f>
        <v>22500</v>
      </c>
    </row>
    <row r="17" spans="1:8">
      <c r="A17" s="16" t="s">
        <v>36</v>
      </c>
      <c r="B17" s="9">
        <v>4200</v>
      </c>
      <c r="C17" s="10">
        <v>45322</v>
      </c>
      <c r="D17" s="10">
        <v>45328</v>
      </c>
      <c r="E17" s="10"/>
      <c r="F17" s="10"/>
      <c r="G17" s="1">
        <f t="shared" si="0">D17-C17-(F17-E17)</f>
        <v>6</v>
      </c>
      <c r="H17" s="9">
        <f t="shared" si="1">B17*G17</f>
        <v>25200</v>
      </c>
    </row>
    <row r="18" spans="1:8">
      <c r="A18" s="16" t="s">
        <v>37</v>
      </c>
      <c r="B18" s="9">
        <v>278</v>
      </c>
      <c r="C18" s="10">
        <v>45317</v>
      </c>
      <c r="D18" s="10">
        <v>45352</v>
      </c>
      <c r="E18" s="10"/>
      <c r="F18" s="10"/>
      <c r="G18" s="1">
        <f t="shared" si="0">D18-C18-(F18-E18)</f>
        <v>35</v>
      </c>
      <c r="H18" s="9">
        <f t="shared" si="1">B18*G18</f>
        <v>9730</v>
      </c>
    </row>
    <row r="19" spans="1:8">
      <c r="A19" s="16" t="s">
        <v>38</v>
      </c>
      <c r="B19" s="9">
        <v>254.54</v>
      </c>
      <c r="C19" s="10">
        <v>45347</v>
      </c>
      <c r="D19" s="10">
        <v>45352</v>
      </c>
      <c r="E19" s="10"/>
      <c r="F19" s="10"/>
      <c r="G19" s="1">
        <f t="shared" si="0">D19-C19-(F19-E19)</f>
        <v>5</v>
      </c>
      <c r="H19" s="9">
        <f t="shared" si="1">B19*G19</f>
        <v>1272.7</v>
      </c>
    </row>
    <row r="20" spans="1:8">
      <c r="A20" s="16" t="s">
        <v>39</v>
      </c>
      <c r="B20" s="9">
        <v>254.54</v>
      </c>
      <c r="C20" s="10">
        <v>45347</v>
      </c>
      <c r="D20" s="10">
        <v>45352</v>
      </c>
      <c r="E20" s="10"/>
      <c r="F20" s="10"/>
      <c r="G20" s="1">
        <f t="shared" si="0">D20-C20-(F20-E20)</f>
        <v>5</v>
      </c>
      <c r="H20" s="9">
        <f t="shared" si="1">B20*G20</f>
        <v>1272.7</v>
      </c>
    </row>
    <row r="21" spans="1:8">
      <c r="A21" s="16" t="s">
        <v>40</v>
      </c>
      <c r="B21" s="9">
        <v>58</v>
      </c>
      <c r="C21" s="10">
        <v>45356</v>
      </c>
      <c r="D21" s="10">
        <v>45352</v>
      </c>
      <c r="E21" s="10"/>
      <c r="F21" s="10"/>
      <c r="G21" s="1">
        <f t="shared" si="0">D21-C21-(F21-E21)</f>
        <v>-4</v>
      </c>
      <c r="H21" s="9">
        <f t="shared" si="1">B21*G21</f>
        <v>-232</v>
      </c>
    </row>
    <row r="22" spans="1:8">
      <c r="A22" s="16" t="s">
        <v>41</v>
      </c>
      <c r="B22" s="9">
        <v>766</v>
      </c>
      <c r="C22" s="10">
        <v>45356</v>
      </c>
      <c r="D22" s="10">
        <v>45352</v>
      </c>
      <c r="E22" s="10"/>
      <c r="F22" s="10"/>
      <c r="G22" s="1">
        <f t="shared" si="0">D22-C22-(F22-E22)</f>
        <v>-4</v>
      </c>
      <c r="H22" s="9">
        <f t="shared" si="1">B22*G22</f>
        <v>-3064</v>
      </c>
    </row>
    <row r="23" spans="1:8">
      <c r="A23" s="16" t="s">
        <v>42</v>
      </c>
      <c r="B23" s="9">
        <v>145</v>
      </c>
      <c r="C23" s="10">
        <v>45382</v>
      </c>
      <c r="D23" s="10">
        <v>45352</v>
      </c>
      <c r="E23" s="10"/>
      <c r="F23" s="10"/>
      <c r="G23" s="1">
        <f t="shared" si="0">D23-C23-(F23-E23)</f>
        <v>-30</v>
      </c>
      <c r="H23" s="9">
        <f t="shared" si="1">B23*G23</f>
        <v>-4350</v>
      </c>
    </row>
    <row r="24" spans="1:8">
      <c r="A24" s="16" t="s">
        <v>43</v>
      </c>
      <c r="B24" s="9">
        <v>80</v>
      </c>
      <c r="C24" s="10">
        <v>45338</v>
      </c>
      <c r="D24" s="10">
        <v>45352</v>
      </c>
      <c r="E24" s="10"/>
      <c r="F24" s="10"/>
      <c r="G24" s="1">
        <f t="shared" si="0">D24-C24-(F24-E24)</f>
        <v>14</v>
      </c>
      <c r="H24" s="9">
        <f t="shared" si="1">B24*G24</f>
        <v>1120</v>
      </c>
    </row>
    <row r="25" spans="1:8">
      <c r="A25" s="16" t="s">
        <v>44</v>
      </c>
      <c r="B25" s="9">
        <v>234</v>
      </c>
      <c r="C25" s="10">
        <v>45382</v>
      </c>
      <c r="D25" s="10">
        <v>45352</v>
      </c>
      <c r="E25" s="10"/>
      <c r="F25" s="10"/>
      <c r="G25" s="1">
        <f t="shared" si="0">D25-C25-(F25-E25)</f>
        <v>-30</v>
      </c>
      <c r="H25" s="9">
        <f t="shared" si="1">B25*G25</f>
        <v>-7020</v>
      </c>
    </row>
    <row r="26" spans="1:8">
      <c r="A26" s="16" t="s">
        <v>45</v>
      </c>
      <c r="B26" s="9">
        <v>196.9</v>
      </c>
      <c r="C26" s="10">
        <v>45382</v>
      </c>
      <c r="D26" s="10">
        <v>45352</v>
      </c>
      <c r="E26" s="10"/>
      <c r="F26" s="10"/>
      <c r="G26" s="1">
        <f t="shared" si="0">D26-C26-(F26-E26)</f>
        <v>-30</v>
      </c>
      <c r="H26" s="9">
        <f t="shared" si="1">B26*G26</f>
        <v>-5907</v>
      </c>
    </row>
    <row r="27" spans="1:8">
      <c r="A27" s="16" t="s">
        <v>46</v>
      </c>
      <c r="B27" s="9">
        <v>220</v>
      </c>
      <c r="C27" s="10">
        <v>45328</v>
      </c>
      <c r="D27" s="10">
        <v>45355</v>
      </c>
      <c r="E27" s="10"/>
      <c r="F27" s="10"/>
      <c r="G27" s="1">
        <f t="shared" si="0">D27-C27-(F27-E27)</f>
        <v>27</v>
      </c>
      <c r="H27" s="9">
        <f t="shared" si="1">B27*G27</f>
        <v>5940</v>
      </c>
    </row>
    <row r="28" spans="1:8">
      <c r="A28" s="16" t="s">
        <v>47</v>
      </c>
      <c r="B28" s="9">
        <v>3272.73</v>
      </c>
      <c r="C28" s="10">
        <v>45367</v>
      </c>
      <c r="D28" s="10">
        <v>45355</v>
      </c>
      <c r="E28" s="10"/>
      <c r="F28" s="10"/>
      <c r="G28" s="1">
        <f t="shared" si="0">D28-C28-(F28-E28)</f>
        <v>-12</v>
      </c>
      <c r="H28" s="9">
        <f t="shared" si="1">B28*G28</f>
        <v>-39272.76</v>
      </c>
    </row>
    <row r="29" spans="1:8">
      <c r="A29" s="16" t="s">
        <v>48</v>
      </c>
      <c r="B29" s="9">
        <v>66.52</v>
      </c>
      <c r="C29" s="10">
        <v>45360</v>
      </c>
      <c r="D29" s="10">
        <v>45357</v>
      </c>
      <c r="E29" s="10"/>
      <c r="F29" s="10"/>
      <c r="G29" s="1">
        <f t="shared" si="0">D29-C29-(F29-E29)</f>
        <v>-3</v>
      </c>
      <c r="H29" s="9">
        <f t="shared" si="1">B29*G29</f>
        <v>-199.56</v>
      </c>
    </row>
    <row r="30" spans="1:8">
      <c r="A30" s="16" t="s">
        <v>49</v>
      </c>
      <c r="B30" s="9">
        <v>36.57</v>
      </c>
      <c r="C30" s="10">
        <v>45388</v>
      </c>
      <c r="D30" s="10">
        <v>45364</v>
      </c>
      <c r="E30" s="10"/>
      <c r="F30" s="10"/>
      <c r="G30" s="1">
        <f t="shared" si="0">D30-C30-(F30-E30)</f>
        <v>-24</v>
      </c>
      <c r="H30" s="9">
        <f t="shared" si="1">B30*G30</f>
        <v>-877.68</v>
      </c>
    </row>
    <row r="31" spans="1:8">
      <c r="A31" s="16" t="s">
        <v>50</v>
      </c>
      <c r="B31" s="9">
        <v>954.54</v>
      </c>
      <c r="C31" s="10">
        <v>45380</v>
      </c>
      <c r="D31" s="10">
        <v>45364</v>
      </c>
      <c r="E31" s="10"/>
      <c r="F31" s="10"/>
      <c r="G31" s="1">
        <f t="shared" si="0">D31-C31-(F31-E31)</f>
        <v>-16</v>
      </c>
      <c r="H31" s="9">
        <f t="shared" si="1">B31*G31</f>
        <v>-15272.64</v>
      </c>
    </row>
    <row r="32" spans="1:8">
      <c r="A32" s="16" t="s">
        <v>51</v>
      </c>
      <c r="B32" s="9">
        <v>375.19</v>
      </c>
      <c r="C32" s="10">
        <v>45379</v>
      </c>
      <c r="D32" s="10">
        <v>45364</v>
      </c>
      <c r="E32" s="10"/>
      <c r="F32" s="10"/>
      <c r="G32" s="1">
        <f t="shared" si="0">D32-C32-(F32-E32)</f>
        <v>-15</v>
      </c>
      <c r="H32" s="9">
        <f t="shared" si="1">B32*G32</f>
        <v>-5627.85</v>
      </c>
    </row>
    <row r="33" spans="1:8">
      <c r="A33" s="16" t="s">
        <v>52</v>
      </c>
      <c r="B33" s="9">
        <v>475.45</v>
      </c>
      <c r="C33" s="10">
        <v>45411</v>
      </c>
      <c r="D33" s="10">
        <v>45364</v>
      </c>
      <c r="E33" s="10"/>
      <c r="F33" s="10"/>
      <c r="G33" s="1">
        <f t="shared" si="0">D33-C33-(F33-E33)</f>
        <v>-47</v>
      </c>
      <c r="H33" s="9">
        <f t="shared" si="1">B33*G33</f>
        <v>-22346.15</v>
      </c>
    </row>
    <row r="34" spans="1:8">
      <c r="A34" s="16" t="s">
        <v>53</v>
      </c>
      <c r="B34" s="9">
        <v>231.8</v>
      </c>
      <c r="C34" s="10">
        <v>45378</v>
      </c>
      <c r="D34" s="10">
        <v>45364</v>
      </c>
      <c r="E34" s="10"/>
      <c r="F34" s="10"/>
      <c r="G34" s="1">
        <f t="shared" si="0">D34-C34-(F34-E34)</f>
        <v>-14</v>
      </c>
      <c r="H34" s="9">
        <f t="shared" si="1">B34*G34</f>
        <v>-3245.2</v>
      </c>
    </row>
    <row r="35" spans="1:8">
      <c r="A35" s="16" t="s">
        <v>54</v>
      </c>
      <c r="B35" s="9">
        <v>433.36</v>
      </c>
      <c r="C35" s="10">
        <v>45380</v>
      </c>
      <c r="D35" s="10">
        <v>45364</v>
      </c>
      <c r="E35" s="10"/>
      <c r="F35" s="10"/>
      <c r="G35" s="1">
        <f t="shared" si="0">D35-C35-(F35-E35)</f>
        <v>-16</v>
      </c>
      <c r="H35" s="9">
        <f t="shared" si="1">B35*G35</f>
        <v>-6933.76</v>
      </c>
    </row>
    <row r="36" spans="1:8">
      <c r="A36" s="16" t="s">
        <v>55</v>
      </c>
      <c r="B36" s="9">
        <v>441.56</v>
      </c>
      <c r="C36" s="10">
        <v>45378</v>
      </c>
      <c r="D36" s="10">
        <v>45364</v>
      </c>
      <c r="E36" s="10"/>
      <c r="F36" s="10"/>
      <c r="G36" s="1">
        <f t="shared" si="0">D36-C36-(F36-E36)</f>
        <v>-14</v>
      </c>
      <c r="H36" s="9">
        <f t="shared" si="1">B36*G36</f>
        <v>-6181.84</v>
      </c>
    </row>
    <row r="37" spans="1:8">
      <c r="A37" s="16" t="s">
        <v>56</v>
      </c>
      <c r="B37" s="9">
        <v>2650</v>
      </c>
      <c r="C37" s="10">
        <v>45390</v>
      </c>
      <c r="D37" s="10">
        <v>45364</v>
      </c>
      <c r="E37" s="10"/>
      <c r="F37" s="10"/>
      <c r="G37" s="1">
        <f t="shared" si="0">D37-C37-(F37-E37)</f>
        <v>-26</v>
      </c>
      <c r="H37" s="9">
        <f t="shared" si="1">B37*G37</f>
        <v>-68900</v>
      </c>
    </row>
    <row r="38" spans="1:8">
      <c r="A38" s="16" t="s">
        <v>57</v>
      </c>
      <c r="B38" s="9">
        <v>100</v>
      </c>
      <c r="C38" s="10">
        <v>45379</v>
      </c>
      <c r="D38" s="10">
        <v>45369</v>
      </c>
      <c r="E38" s="10"/>
      <c r="F38" s="10"/>
      <c r="G38" s="1">
        <f t="shared" si="0">D38-C38-(F38-E38)</f>
        <v>-10</v>
      </c>
      <c r="H38" s="9">
        <f t="shared" si="1">B38*G38</f>
        <v>-1000</v>
      </c>
    </row>
    <row r="39" spans="1:8">
      <c r="A39" s="16" t="s">
        <v>58</v>
      </c>
      <c r="B39" s="9">
        <v>590</v>
      </c>
      <c r="C39" s="10">
        <v>45375</v>
      </c>
      <c r="D39" s="10">
        <v>45369</v>
      </c>
      <c r="E39" s="10"/>
      <c r="F39" s="10"/>
      <c r="G39" s="1">
        <f t="shared" si="0">D39-C39-(F39-E39)</f>
        <v>-6</v>
      </c>
      <c r="H39" s="9">
        <f t="shared" si="1">B39*G39</f>
        <v>-3540</v>
      </c>
    </row>
    <row r="40" spans="1:8">
      <c r="A40" s="16" t="s">
        <v>59</v>
      </c>
      <c r="B40" s="9">
        <v>140</v>
      </c>
      <c r="C40" s="10">
        <v>45382</v>
      </c>
      <c r="D40" s="10">
        <v>45369</v>
      </c>
      <c r="E40" s="10"/>
      <c r="F40" s="10"/>
      <c r="G40" s="1">
        <f t="shared" si="0">D40-C40-(F40-E40)</f>
        <v>-13</v>
      </c>
      <c r="H40" s="9">
        <f t="shared" si="1">B40*G40</f>
        <v>-1820</v>
      </c>
    </row>
    <row r="41" spans="1:8">
      <c r="A41" s="16" t="s">
        <v>60</v>
      </c>
      <c r="B41" s="9">
        <v>1136</v>
      </c>
      <c r="C41" s="10">
        <v>45386</v>
      </c>
      <c r="D41" s="10">
        <v>45373</v>
      </c>
      <c r="E41" s="10"/>
      <c r="F41" s="10"/>
      <c r="G41" s="1">
        <f t="shared" si="0">D41-C41-(F41-E41)</f>
        <v>-13</v>
      </c>
      <c r="H41" s="9">
        <f t="shared" si="1">B41*G41</f>
        <v>-14768</v>
      </c>
    </row>
    <row r="42" spans="1:8">
      <c r="A42" s="16" t="s">
        <v>61</v>
      </c>
      <c r="B42" s="9">
        <v>367.33</v>
      </c>
      <c r="C42" s="10">
        <v>45443</v>
      </c>
      <c r="D42" s="10">
        <v>45378</v>
      </c>
      <c r="E42" s="10"/>
      <c r="F42" s="10"/>
      <c r="G42" s="1">
        <f t="shared" si="0">D42-C42-(F42-E42)</f>
        <v>-65</v>
      </c>
      <c r="H42" s="9">
        <f t="shared" si="1">B42*G42</f>
        <v>-23876.45</v>
      </c>
    </row>
    <row r="43" spans="1:8">
      <c r="A43" s="16" t="s">
        <v>62</v>
      </c>
      <c r="B43" s="9">
        <v>2040</v>
      </c>
      <c r="C43" s="10">
        <v>45412</v>
      </c>
      <c r="D43" s="10">
        <v>45378</v>
      </c>
      <c r="E43" s="10"/>
      <c r="F43" s="10"/>
      <c r="G43" s="1">
        <f t="shared" si="0">D43-C43-(F43-E43)</f>
        <v>-34</v>
      </c>
      <c r="H43" s="9">
        <f t="shared" si="1">B43*G43</f>
        <v>-69360</v>
      </c>
    </row>
    <row r="44" spans="1:8">
      <c r="A44" s="16" t="s">
        <v>63</v>
      </c>
      <c r="B44" s="9">
        <v>208.8</v>
      </c>
      <c r="C44" s="10">
        <v>45412</v>
      </c>
      <c r="D44" s="10">
        <v>45378</v>
      </c>
      <c r="E44" s="10"/>
      <c r="F44" s="10"/>
      <c r="G44" s="1">
        <f t="shared" si="0">D44-C44-(F44-E44)</f>
        <v>-34</v>
      </c>
      <c r="H44" s="9">
        <f t="shared" si="1">B44*G44</f>
        <v>-7099.2</v>
      </c>
    </row>
    <row r="45" spans="1:8">
      <c r="A45" s="16" t="s">
        <v>64</v>
      </c>
      <c r="B45" s="9">
        <v>200</v>
      </c>
      <c r="C45" s="10">
        <v>45401</v>
      </c>
      <c r="D45" s="10">
        <v>45378</v>
      </c>
      <c r="E45" s="10"/>
      <c r="F45" s="10"/>
      <c r="G45" s="1">
        <f t="shared" si="0">D45-C45-(F45-E45)</f>
        <v>-23</v>
      </c>
      <c r="H45" s="9">
        <f t="shared" si="1">B45*G45</f>
        <v>-4600</v>
      </c>
    </row>
    <row r="46" spans="1:8">
      <c r="A46" s="16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6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6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76196.49</v>
      </c>
      <c r="C1" s="49">
        <f>COUNTA(A4:A203)</f>
        <v>45</v>
      </c>
      <c r="G1" s="13">
        <f>IF(B1&lt;&gt;0,H1/B1,0)</f>
        <v>-12.117410788869671</v>
      </c>
      <c r="H1" s="12">
        <f>SUM(H4:H195)</f>
        <v>-923304.16999999993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 t="s">
        <v>65</v>
      </c>
      <c r="B4" s="9">
        <v>1295</v>
      </c>
      <c r="C4" s="10">
        <v>45372</v>
      </c>
      <c r="D4" s="10">
        <v>45390</v>
      </c>
      <c r="E4" s="10"/>
      <c r="F4" s="10"/>
      <c r="G4" s="1">
        <f>D4-C4-(F4-E4)</f>
        <v>18</v>
      </c>
      <c r="H4" s="9">
        <f>B4*G4</f>
        <v>23310</v>
      </c>
    </row>
    <row r="5" spans="1:8">
      <c r="A5" s="16" t="s">
        <v>66</v>
      </c>
      <c r="B5" s="9">
        <v>946</v>
      </c>
      <c r="C5" s="10">
        <v>45372</v>
      </c>
      <c r="D5" s="10">
        <v>45390</v>
      </c>
      <c r="E5" s="10"/>
      <c r="F5" s="10"/>
      <c r="G5" s="1">
        <f t="shared" si="0" ref="G5:G68">D5-C5-(F5-E5)</f>
        <v>18</v>
      </c>
      <c r="H5" s="9">
        <f t="shared" si="1" ref="H5:H68">B5*G5</f>
        <v>17028</v>
      </c>
    </row>
    <row r="6" spans="1:8">
      <c r="A6" s="16" t="s">
        <v>67</v>
      </c>
      <c r="B6" s="9">
        <v>511</v>
      </c>
      <c r="C6" s="10">
        <v>45372</v>
      </c>
      <c r="D6" s="10">
        <v>45390</v>
      </c>
      <c r="E6" s="10"/>
      <c r="F6" s="10"/>
      <c r="G6" s="1">
        <f t="shared" si="0">D6-C6-(F6-E6)</f>
        <v>18</v>
      </c>
      <c r="H6" s="9">
        <f t="shared" si="1">B6*G6</f>
        <v>9198</v>
      </c>
    </row>
    <row r="7" spans="1:8">
      <c r="A7" s="16" t="s">
        <v>68</v>
      </c>
      <c r="B7" s="9">
        <v>1150</v>
      </c>
      <c r="C7" s="10">
        <v>45372</v>
      </c>
      <c r="D7" s="10">
        <v>45390</v>
      </c>
      <c r="E7" s="10"/>
      <c r="F7" s="10"/>
      <c r="G7" s="1">
        <f t="shared" si="0">D7-C7-(F7-E7)</f>
        <v>18</v>
      </c>
      <c r="H7" s="9">
        <f t="shared" si="1">B7*G7</f>
        <v>20700</v>
      </c>
    </row>
    <row r="8" spans="1:8">
      <c r="A8" s="16" t="s">
        <v>69</v>
      </c>
      <c r="B8" s="9">
        <v>148</v>
      </c>
      <c r="C8" s="10">
        <v>45412</v>
      </c>
      <c r="D8" s="10">
        <v>45390</v>
      </c>
      <c r="E8" s="10"/>
      <c r="F8" s="10"/>
      <c r="G8" s="1">
        <f t="shared" si="0">D8-C8-(F8-E8)</f>
        <v>-22</v>
      </c>
      <c r="H8" s="9">
        <f t="shared" si="1">B8*G8</f>
        <v>-3256</v>
      </c>
    </row>
    <row r="9" spans="1:8">
      <c r="A9" s="16" t="s">
        <v>70</v>
      </c>
      <c r="B9" s="9">
        <v>1196.4</v>
      </c>
      <c r="C9" s="10">
        <v>45412</v>
      </c>
      <c r="D9" s="10">
        <v>45390</v>
      </c>
      <c r="E9" s="10"/>
      <c r="F9" s="10"/>
      <c r="G9" s="1">
        <f t="shared" si="0">D9-C9-(F9-E9)</f>
        <v>-22</v>
      </c>
      <c r="H9" s="9">
        <f t="shared" si="1">B9*G9</f>
        <v>-26320.8</v>
      </c>
    </row>
    <row r="10" spans="1:8">
      <c r="A10" s="16" t="s">
        <v>71</v>
      </c>
      <c r="B10" s="9">
        <v>2300</v>
      </c>
      <c r="C10" s="10">
        <v>45371</v>
      </c>
      <c r="D10" s="10">
        <v>45390</v>
      </c>
      <c r="E10" s="10"/>
      <c r="F10" s="10"/>
      <c r="G10" s="1">
        <f t="shared" si="0">D10-C10-(F10-E10)</f>
        <v>19</v>
      </c>
      <c r="H10" s="9">
        <f t="shared" si="1">B10*G10</f>
        <v>43700</v>
      </c>
    </row>
    <row r="11" spans="1:8">
      <c r="A11" s="16" t="s">
        <v>72</v>
      </c>
      <c r="B11" s="9">
        <v>600</v>
      </c>
      <c r="C11" s="10">
        <v>45379</v>
      </c>
      <c r="D11" s="10">
        <v>45398</v>
      </c>
      <c r="E11" s="10"/>
      <c r="F11" s="10"/>
      <c r="G11" s="1">
        <f t="shared" si="0">D11-C11-(F11-E11)</f>
        <v>19</v>
      </c>
      <c r="H11" s="9">
        <f t="shared" si="1">B11*G11</f>
        <v>11400</v>
      </c>
    </row>
    <row r="12" spans="1:8">
      <c r="A12" s="16" t="s">
        <v>73</v>
      </c>
      <c r="B12" s="9">
        <v>309.92</v>
      </c>
      <c r="C12" s="10">
        <v>45442</v>
      </c>
      <c r="D12" s="10">
        <v>45398</v>
      </c>
      <c r="E12" s="10"/>
      <c r="F12" s="10"/>
      <c r="G12" s="1">
        <f t="shared" si="0">D12-C12-(F12-E12)</f>
        <v>-44</v>
      </c>
      <c r="H12" s="9">
        <f t="shared" si="1">B12*G12</f>
        <v>-13636.48</v>
      </c>
    </row>
    <row r="13" spans="1:8">
      <c r="A13" s="16" t="s">
        <v>74</v>
      </c>
      <c r="B13" s="9">
        <v>660</v>
      </c>
      <c r="C13" s="10">
        <v>45412</v>
      </c>
      <c r="D13" s="10">
        <v>45398</v>
      </c>
      <c r="E13" s="10"/>
      <c r="F13" s="10"/>
      <c r="G13" s="1">
        <f t="shared" si="0">D13-C13-(F13-E13)</f>
        <v>-14</v>
      </c>
      <c r="H13" s="9">
        <f t="shared" si="1">B13*G13</f>
        <v>-9240</v>
      </c>
    </row>
    <row r="14" spans="1:8">
      <c r="A14" s="16" t="s">
        <v>75</v>
      </c>
      <c r="B14" s="9">
        <v>398</v>
      </c>
      <c r="C14" s="10">
        <v>45443</v>
      </c>
      <c r="D14" s="10">
        <v>45398</v>
      </c>
      <c r="E14" s="10"/>
      <c r="F14" s="10"/>
      <c r="G14" s="1">
        <f t="shared" si="0">D14-C14-(F14-E14)</f>
        <v>-45</v>
      </c>
      <c r="H14" s="9">
        <f t="shared" si="1">B14*G14</f>
        <v>-17910</v>
      </c>
    </row>
    <row r="15" spans="1:8">
      <c r="A15" s="16" t="s">
        <v>76</v>
      </c>
      <c r="B15" s="9">
        <v>132.79</v>
      </c>
      <c r="C15" s="10">
        <v>45412</v>
      </c>
      <c r="D15" s="10">
        <v>45398</v>
      </c>
      <c r="E15" s="10"/>
      <c r="F15" s="10"/>
      <c r="G15" s="1">
        <f t="shared" si="0">D15-C15-(F15-E15)</f>
        <v>-14</v>
      </c>
      <c r="H15" s="9">
        <f t="shared" si="1">B15*G15</f>
        <v>-1859.06</v>
      </c>
    </row>
    <row r="16" spans="1:8">
      <c r="A16" s="16" t="s">
        <v>77</v>
      </c>
      <c r="B16" s="9">
        <v>361</v>
      </c>
      <c r="C16" s="10">
        <v>45443</v>
      </c>
      <c r="D16" s="10">
        <v>45398</v>
      </c>
      <c r="E16" s="10"/>
      <c r="F16" s="10"/>
      <c r="G16" s="1">
        <f t="shared" si="0">D16-C16-(F16-E16)</f>
        <v>-45</v>
      </c>
      <c r="H16" s="9">
        <f t="shared" si="1">B16*G16</f>
        <v>-16245</v>
      </c>
    </row>
    <row r="17" spans="1:8">
      <c r="A17" s="16" t="s">
        <v>78</v>
      </c>
      <c r="B17" s="9">
        <v>1818.18</v>
      </c>
      <c r="C17" s="10">
        <v>45424</v>
      </c>
      <c r="D17" s="10">
        <v>45398</v>
      </c>
      <c r="E17" s="10"/>
      <c r="F17" s="10"/>
      <c r="G17" s="1">
        <f t="shared" si="0">D17-C17-(F17-E17)</f>
        <v>-26</v>
      </c>
      <c r="H17" s="9">
        <f t="shared" si="1">B17*G17</f>
        <v>-47272.68</v>
      </c>
    </row>
    <row r="18" spans="1:8">
      <c r="A18" s="16" t="s">
        <v>79</v>
      </c>
      <c r="B18" s="9">
        <v>420</v>
      </c>
      <c r="C18" s="10">
        <v>45421</v>
      </c>
      <c r="D18" s="10">
        <v>45398</v>
      </c>
      <c r="E18" s="10"/>
      <c r="F18" s="10"/>
      <c r="G18" s="1">
        <f t="shared" si="0">D18-C18-(F18-E18)</f>
        <v>-23</v>
      </c>
      <c r="H18" s="9">
        <f t="shared" si="1">B18*G18</f>
        <v>-9660</v>
      </c>
    </row>
    <row r="19" spans="1:8">
      <c r="A19" s="16" t="s">
        <v>80</v>
      </c>
      <c r="B19" s="9">
        <v>5265.68</v>
      </c>
      <c r="C19" s="10">
        <v>45443</v>
      </c>
      <c r="D19" s="10">
        <v>45399</v>
      </c>
      <c r="E19" s="10"/>
      <c r="F19" s="10"/>
      <c r="G19" s="1">
        <f t="shared" si="0">D19-C19-(F19-E19)</f>
        <v>-44</v>
      </c>
      <c r="H19" s="9">
        <f t="shared" si="1">B19*G19</f>
        <v>-231689.92</v>
      </c>
    </row>
    <row r="20" spans="1:8">
      <c r="A20" s="16" t="s">
        <v>81</v>
      </c>
      <c r="B20" s="9">
        <v>18.29</v>
      </c>
      <c r="C20" s="10">
        <v>45421</v>
      </c>
      <c r="D20" s="10">
        <v>45399</v>
      </c>
      <c r="E20" s="10"/>
      <c r="F20" s="10"/>
      <c r="G20" s="1">
        <f t="shared" si="0">D20-C20-(F20-E20)</f>
        <v>-22</v>
      </c>
      <c r="H20" s="9">
        <f t="shared" si="1">B20*G20</f>
        <v>-402.38</v>
      </c>
    </row>
    <row r="21" spans="1:8">
      <c r="A21" s="16" t="s">
        <v>82</v>
      </c>
      <c r="B21" s="9">
        <v>2838</v>
      </c>
      <c r="C21" s="10">
        <v>45400</v>
      </c>
      <c r="D21" s="10">
        <v>45414</v>
      </c>
      <c r="E21" s="10"/>
      <c r="F21" s="10"/>
      <c r="G21" s="1">
        <f t="shared" si="0">D21-C21-(F21-E21)</f>
        <v>14</v>
      </c>
      <c r="H21" s="9">
        <f t="shared" si="1">B21*G21</f>
        <v>39732</v>
      </c>
    </row>
    <row r="22" spans="1:8">
      <c r="A22" s="16" t="s">
        <v>83</v>
      </c>
      <c r="B22" s="9">
        <v>3886.3</v>
      </c>
      <c r="C22" s="10">
        <v>45404</v>
      </c>
      <c r="D22" s="10">
        <v>45414</v>
      </c>
      <c r="E22" s="10"/>
      <c r="F22" s="10"/>
      <c r="G22" s="1">
        <f t="shared" si="0">D22-C22-(F22-E22)</f>
        <v>10</v>
      </c>
      <c r="H22" s="9">
        <f t="shared" si="1">B22*G22</f>
        <v>38863</v>
      </c>
    </row>
    <row r="23" spans="1:8">
      <c r="A23" s="16" t="s">
        <v>84</v>
      </c>
      <c r="B23" s="9">
        <v>1103.21</v>
      </c>
      <c r="C23" s="10">
        <v>45436</v>
      </c>
      <c r="D23" s="10">
        <v>45414</v>
      </c>
      <c r="E23" s="10"/>
      <c r="F23" s="10"/>
      <c r="G23" s="1">
        <f t="shared" si="0">D23-C23-(F23-E23)</f>
        <v>-22</v>
      </c>
      <c r="H23" s="9">
        <f t="shared" si="1">B23*G23</f>
        <v>-24270.62</v>
      </c>
    </row>
    <row r="24" spans="1:8">
      <c r="A24" s="16" t="s">
        <v>85</v>
      </c>
      <c r="B24" s="9">
        <v>1400</v>
      </c>
      <c r="C24" s="10">
        <v>45394</v>
      </c>
      <c r="D24" s="10">
        <v>45414</v>
      </c>
      <c r="E24" s="10"/>
      <c r="F24" s="10"/>
      <c r="G24" s="1">
        <f t="shared" si="0">D24-C24-(F24-E24)</f>
        <v>20</v>
      </c>
      <c r="H24" s="9">
        <f t="shared" si="1">B24*G24</f>
        <v>28000</v>
      </c>
    </row>
    <row r="25" spans="1:8">
      <c r="A25" s="16" t="s">
        <v>86</v>
      </c>
      <c r="B25" s="9">
        <v>1364.75</v>
      </c>
      <c r="C25" s="10">
        <v>45430</v>
      </c>
      <c r="D25" s="10">
        <v>45414</v>
      </c>
      <c r="E25" s="10"/>
      <c r="F25" s="10"/>
      <c r="G25" s="1">
        <f t="shared" si="0">D25-C25-(F25-E25)</f>
        <v>-16</v>
      </c>
      <c r="H25" s="9">
        <f t="shared" si="1">B25*G25</f>
        <v>-21836</v>
      </c>
    </row>
    <row r="26" spans="1:8">
      <c r="A26" s="16" t="s">
        <v>87</v>
      </c>
      <c r="B26" s="9">
        <v>3795</v>
      </c>
      <c r="C26" s="10">
        <v>45421</v>
      </c>
      <c r="D26" s="10">
        <v>45415</v>
      </c>
      <c r="E26" s="10"/>
      <c r="F26" s="10"/>
      <c r="G26" s="1">
        <f t="shared" si="0">D26-C26-(F26-E26)</f>
        <v>-6</v>
      </c>
      <c r="H26" s="9">
        <f t="shared" si="1">B26*G26</f>
        <v>-22770</v>
      </c>
    </row>
    <row r="27" spans="1:8">
      <c r="A27" s="16" t="s">
        <v>88</v>
      </c>
      <c r="B27" s="9">
        <v>3600</v>
      </c>
      <c r="C27" s="10">
        <v>45421</v>
      </c>
      <c r="D27" s="10">
        <v>45415</v>
      </c>
      <c r="E27" s="10"/>
      <c r="F27" s="10"/>
      <c r="G27" s="1">
        <f t="shared" si="0">D27-C27-(F27-E27)</f>
        <v>-6</v>
      </c>
      <c r="H27" s="9">
        <f t="shared" si="1">B27*G27</f>
        <v>-21600</v>
      </c>
    </row>
    <row r="28" spans="1:8">
      <c r="A28" s="16" t="s">
        <v>89</v>
      </c>
      <c r="B28" s="9">
        <v>6750</v>
      </c>
      <c r="C28" s="10">
        <v>45436</v>
      </c>
      <c r="D28" s="10">
        <v>45415</v>
      </c>
      <c r="E28" s="10"/>
      <c r="F28" s="10"/>
      <c r="G28" s="1">
        <f t="shared" si="0">D28-C28-(F28-E28)</f>
        <v>-21</v>
      </c>
      <c r="H28" s="9">
        <f t="shared" si="1">B28*G28</f>
        <v>-141750</v>
      </c>
    </row>
    <row r="29" spans="1:8">
      <c r="A29" s="16" t="s">
        <v>90</v>
      </c>
      <c r="B29" s="9">
        <v>9250</v>
      </c>
      <c r="C29" s="10">
        <v>45436</v>
      </c>
      <c r="D29" s="10">
        <v>45415</v>
      </c>
      <c r="E29" s="10"/>
      <c r="F29" s="10"/>
      <c r="G29" s="1">
        <f t="shared" si="0">D29-C29-(F29-E29)</f>
        <v>-21</v>
      </c>
      <c r="H29" s="9">
        <f t="shared" si="1">B29*G29</f>
        <v>-194250</v>
      </c>
    </row>
    <row r="30" spans="1:8">
      <c r="A30" s="16" t="s">
        <v>91</v>
      </c>
      <c r="B30" s="9">
        <v>1000</v>
      </c>
      <c r="C30" s="10">
        <v>45449</v>
      </c>
      <c r="D30" s="10">
        <v>45429</v>
      </c>
      <c r="E30" s="10"/>
      <c r="F30" s="10"/>
      <c r="G30" s="1">
        <f t="shared" si="0">D30-C30-(F30-E30)</f>
        <v>-20</v>
      </c>
      <c r="H30" s="9">
        <f t="shared" si="1">B30*G30</f>
        <v>-20000</v>
      </c>
    </row>
    <row r="31" spans="1:8">
      <c r="A31" s="16" t="s">
        <v>92</v>
      </c>
      <c r="B31" s="9">
        <v>3449</v>
      </c>
      <c r="C31" s="10">
        <v>45411</v>
      </c>
      <c r="D31" s="10">
        <v>45429</v>
      </c>
      <c r="E31" s="10"/>
      <c r="F31" s="10"/>
      <c r="G31" s="1">
        <f t="shared" si="0">D31-C31-(F31-E31)</f>
        <v>18</v>
      </c>
      <c r="H31" s="9">
        <f t="shared" si="1">B31*G31</f>
        <v>62082</v>
      </c>
    </row>
    <row r="32" spans="1:8">
      <c r="A32" s="16" t="s">
        <v>93</v>
      </c>
      <c r="B32" s="9">
        <v>1533</v>
      </c>
      <c r="C32" s="10">
        <v>45412</v>
      </c>
      <c r="D32" s="10">
        <v>45429</v>
      </c>
      <c r="E32" s="10"/>
      <c r="F32" s="10"/>
      <c r="G32" s="1">
        <f t="shared" si="0">D32-C32-(F32-E32)</f>
        <v>17</v>
      </c>
      <c r="H32" s="9">
        <f t="shared" si="1">B32*G32</f>
        <v>26061</v>
      </c>
    </row>
    <row r="33" spans="1:8">
      <c r="A33" s="16" t="s">
        <v>94</v>
      </c>
      <c r="B33" s="9">
        <v>126.78</v>
      </c>
      <c r="C33" s="10">
        <v>45456</v>
      </c>
      <c r="D33" s="10">
        <v>45436</v>
      </c>
      <c r="E33" s="10"/>
      <c r="F33" s="10"/>
      <c r="G33" s="1">
        <f t="shared" si="0">D33-C33-(F33-E33)</f>
        <v>-20</v>
      </c>
      <c r="H33" s="9">
        <f t="shared" si="1">B33*G33</f>
        <v>-2535.6</v>
      </c>
    </row>
    <row r="34" spans="1:8">
      <c r="A34" s="16" t="s">
        <v>95</v>
      </c>
      <c r="B34" s="9">
        <v>500</v>
      </c>
      <c r="C34" s="10">
        <v>45465</v>
      </c>
      <c r="D34" s="10">
        <v>45436</v>
      </c>
      <c r="E34" s="10"/>
      <c r="F34" s="10"/>
      <c r="G34" s="1">
        <f t="shared" si="0">D34-C34-(F34-E34)</f>
        <v>-29</v>
      </c>
      <c r="H34" s="9">
        <f t="shared" si="1">B34*G34</f>
        <v>-14500</v>
      </c>
    </row>
    <row r="35" spans="1:8">
      <c r="A35" s="16" t="s">
        <v>96</v>
      </c>
      <c r="B35" s="9">
        <v>98.11</v>
      </c>
      <c r="C35" s="10">
        <v>45430</v>
      </c>
      <c r="D35" s="10">
        <v>45436</v>
      </c>
      <c r="E35" s="10"/>
      <c r="F35" s="10"/>
      <c r="G35" s="1">
        <f t="shared" si="0">D35-C35-(F35-E35)</f>
        <v>6</v>
      </c>
      <c r="H35" s="9">
        <f t="shared" si="1">B35*G35</f>
        <v>588.66</v>
      </c>
    </row>
    <row r="36" spans="1:8">
      <c r="A36" s="16" t="s">
        <v>97</v>
      </c>
      <c r="B36" s="9">
        <v>2030</v>
      </c>
      <c r="C36" s="10">
        <v>45442</v>
      </c>
      <c r="D36" s="10">
        <v>45446</v>
      </c>
      <c r="E36" s="10"/>
      <c r="F36" s="10"/>
      <c r="G36" s="1">
        <f t="shared" si="0">D36-C36-(F36-E36)</f>
        <v>4</v>
      </c>
      <c r="H36" s="9">
        <f t="shared" si="1">B36*G36</f>
        <v>8120</v>
      </c>
    </row>
    <row r="37" spans="1:8">
      <c r="A37" s="16" t="s">
        <v>98</v>
      </c>
      <c r="B37" s="9">
        <v>340</v>
      </c>
      <c r="C37" s="10">
        <v>45435</v>
      </c>
      <c r="D37" s="10">
        <v>45446</v>
      </c>
      <c r="E37" s="10"/>
      <c r="F37" s="10"/>
      <c r="G37" s="1">
        <f t="shared" si="0">D37-C37-(F37-E37)</f>
        <v>11</v>
      </c>
      <c r="H37" s="9">
        <f t="shared" si="1">B37*G37</f>
        <v>3740</v>
      </c>
    </row>
    <row r="38" spans="1:8">
      <c r="A38" s="16" t="s">
        <v>99</v>
      </c>
      <c r="B38" s="9">
        <v>120</v>
      </c>
      <c r="C38" s="10">
        <v>45466</v>
      </c>
      <c r="D38" s="10">
        <v>45446</v>
      </c>
      <c r="E38" s="10"/>
      <c r="F38" s="10"/>
      <c r="G38" s="1">
        <f t="shared" si="0">D38-C38-(F38-E38)</f>
        <v>-20</v>
      </c>
      <c r="H38" s="9">
        <f t="shared" si="1">B38*G38</f>
        <v>-2400</v>
      </c>
    </row>
    <row r="39" spans="1:8">
      <c r="A39" s="16" t="s">
        <v>100</v>
      </c>
      <c r="B39" s="9">
        <v>719.66</v>
      </c>
      <c r="C39" s="10">
        <v>45469</v>
      </c>
      <c r="D39" s="10">
        <v>45446</v>
      </c>
      <c r="E39" s="10"/>
      <c r="F39" s="10"/>
      <c r="G39" s="1">
        <f t="shared" si="0">D39-C39-(F39-E39)</f>
        <v>-23</v>
      </c>
      <c r="H39" s="9">
        <f t="shared" si="1">B39*G39</f>
        <v>-16552.18</v>
      </c>
    </row>
    <row r="40" spans="1:8">
      <c r="A40" s="16" t="s">
        <v>101</v>
      </c>
      <c r="B40" s="9">
        <v>1089</v>
      </c>
      <c r="C40" s="10">
        <v>45473</v>
      </c>
      <c r="D40" s="10">
        <v>45446</v>
      </c>
      <c r="E40" s="10"/>
      <c r="F40" s="10"/>
      <c r="G40" s="1">
        <f t="shared" si="0">D40-C40-(F40-E40)</f>
        <v>-27</v>
      </c>
      <c r="H40" s="9">
        <f t="shared" si="1">B40*G40</f>
        <v>-29403</v>
      </c>
    </row>
    <row r="41" spans="1:8">
      <c r="A41" s="16" t="s">
        <v>102</v>
      </c>
      <c r="B41" s="9">
        <v>551.59</v>
      </c>
      <c r="C41" s="10">
        <v>45473</v>
      </c>
      <c r="D41" s="10">
        <v>45447</v>
      </c>
      <c r="E41" s="10"/>
      <c r="F41" s="10"/>
      <c r="G41" s="1">
        <f t="shared" si="0">D41-C41-(F41-E41)</f>
        <v>-26</v>
      </c>
      <c r="H41" s="9">
        <f t="shared" si="1">B41*G41</f>
        <v>-14341.34</v>
      </c>
    </row>
    <row r="42" spans="1:8">
      <c r="A42" s="16" t="s">
        <v>103</v>
      </c>
      <c r="B42" s="9">
        <v>3016</v>
      </c>
      <c r="C42" s="10">
        <v>45480</v>
      </c>
      <c r="D42" s="10">
        <v>45454</v>
      </c>
      <c r="E42" s="10"/>
      <c r="F42" s="10"/>
      <c r="G42" s="1">
        <f t="shared" si="0">D42-C42-(F42-E42)</f>
        <v>-26</v>
      </c>
      <c r="H42" s="9">
        <f t="shared" si="1">B42*G42</f>
        <v>-78416</v>
      </c>
    </row>
    <row r="43" spans="1:8">
      <c r="A43" s="16" t="s">
        <v>104</v>
      </c>
      <c r="B43" s="9">
        <v>2818.18</v>
      </c>
      <c r="C43" s="10">
        <v>45488</v>
      </c>
      <c r="D43" s="10">
        <v>45454</v>
      </c>
      <c r="E43" s="10"/>
      <c r="F43" s="10"/>
      <c r="G43" s="1">
        <f t="shared" si="0">D43-C43-(F43-E43)</f>
        <v>-34</v>
      </c>
      <c r="H43" s="9">
        <f t="shared" si="1">B43*G43</f>
        <v>-95818.12</v>
      </c>
    </row>
    <row r="44" spans="1:8">
      <c r="A44" s="16" t="s">
        <v>105</v>
      </c>
      <c r="B44" s="9">
        <v>810</v>
      </c>
      <c r="C44" s="10">
        <v>45473</v>
      </c>
      <c r="D44" s="10">
        <v>45454</v>
      </c>
      <c r="E44" s="10"/>
      <c r="F44" s="10"/>
      <c r="G44" s="1">
        <f t="shared" si="0">D44-C44-(F44-E44)</f>
        <v>-19</v>
      </c>
      <c r="H44" s="9">
        <f t="shared" si="1">B44*G44</f>
        <v>-15390</v>
      </c>
    </row>
    <row r="45" spans="1:8">
      <c r="A45" s="16" t="s">
        <v>106</v>
      </c>
      <c r="B45" s="9">
        <v>59.99</v>
      </c>
      <c r="C45" s="10">
        <v>45473</v>
      </c>
      <c r="D45" s="10">
        <v>45454</v>
      </c>
      <c r="E45" s="10"/>
      <c r="F45" s="10"/>
      <c r="G45" s="1">
        <f t="shared" si="0">D45-C45-(F45-E45)</f>
        <v>-19</v>
      </c>
      <c r="H45" s="9">
        <f t="shared" si="1">B45*G45</f>
        <v>-1139.81</v>
      </c>
    </row>
    <row r="46" spans="1:8">
      <c r="A46" s="16" t="s">
        <v>107</v>
      </c>
      <c r="B46" s="9">
        <v>3900</v>
      </c>
      <c r="C46" s="10">
        <v>45486</v>
      </c>
      <c r="D46" s="10">
        <v>45460</v>
      </c>
      <c r="E46" s="10"/>
      <c r="F46" s="10"/>
      <c r="G46" s="1">
        <f t="shared" si="0">D46-C46-(F46-E46)</f>
        <v>-26</v>
      </c>
      <c r="H46" s="9">
        <f t="shared" si="1">B46*G46</f>
        <v>-101400</v>
      </c>
    </row>
    <row r="47" spans="1:8">
      <c r="A47" s="16" t="s">
        <v>108</v>
      </c>
      <c r="B47" s="9">
        <v>878.46</v>
      </c>
      <c r="C47" s="10">
        <v>45504</v>
      </c>
      <c r="D47" s="10">
        <v>45460</v>
      </c>
      <c r="E47" s="10"/>
      <c r="F47" s="10"/>
      <c r="G47" s="1">
        <f t="shared" si="0">D47-C47-(F47-E47)</f>
        <v>-44</v>
      </c>
      <c r="H47" s="9">
        <f t="shared" si="1">B47*G47</f>
        <v>-38652.24</v>
      </c>
    </row>
    <row r="48" spans="1:8">
      <c r="A48" s="16" t="s">
        <v>109</v>
      </c>
      <c r="B48" s="9">
        <v>1639.2</v>
      </c>
      <c r="C48" s="10">
        <v>45473</v>
      </c>
      <c r="D48" s="10">
        <v>45460</v>
      </c>
      <c r="E48" s="10"/>
      <c r="F48" s="10"/>
      <c r="G48" s="1">
        <f t="shared" si="0">D48-C48-(F48-E48)</f>
        <v>-13</v>
      </c>
      <c r="H48" s="9">
        <f t="shared" si="1">B48*G48</f>
        <v>-21309.6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0</v>
      </c>
      <c r="C1" s="49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>
      <c r="A5" s="16"/>
      <c r="B5" s="9"/>
      <c r="C5" s="10"/>
      <c r="D5" s="10"/>
      <c r="E5" s="10"/>
      <c r="F5" s="10"/>
      <c r="G5" s="1">
        <f t="shared" si="0" ref="G5:G68">D5-C5-(F5-E5)</f>
        <v>0</v>
      </c>
      <c r="H5" s="9">
        <f t="shared" si="1" ref="H5:H68">B5*G5</f>
        <v>0</v>
      </c>
    </row>
    <row r="6" spans="1:8">
      <c r="A6" s="16"/>
      <c r="B6" s="9"/>
      <c r="C6" s="10"/>
      <c r="D6" s="10"/>
      <c r="E6" s="10"/>
      <c r="F6" s="10"/>
      <c r="G6" s="1">
        <f t="shared" si="0">D6-C6-(F6-E6)</f>
        <v>0</v>
      </c>
      <c r="H6" s="9">
        <f t="shared" si="1">B6*G6</f>
        <v>0</v>
      </c>
    </row>
    <row r="7" spans="1:8">
      <c r="A7" s="16"/>
      <c r="B7" s="9"/>
      <c r="C7" s="10"/>
      <c r="D7" s="10"/>
      <c r="E7" s="10"/>
      <c r="F7" s="10"/>
      <c r="G7" s="1">
        <f t="shared" si="0">D7-C7-(F7-E7)</f>
        <v>0</v>
      </c>
      <c r="H7" s="9">
        <f t="shared" si="1">B7*G7</f>
        <v>0</v>
      </c>
    </row>
    <row r="8" spans="1:8">
      <c r="A8" s="16"/>
      <c r="B8" s="9"/>
      <c r="C8" s="10"/>
      <c r="D8" s="10"/>
      <c r="E8" s="10"/>
      <c r="F8" s="10"/>
      <c r="G8" s="1">
        <f t="shared" si="0">D8-C8-(F8-E8)</f>
        <v>0</v>
      </c>
      <c r="H8" s="9">
        <f t="shared" si="1">B8*G8</f>
        <v>0</v>
      </c>
    </row>
    <row r="9" spans="1:8">
      <c r="A9" s="16"/>
      <c r="B9" s="9"/>
      <c r="C9" s="10"/>
      <c r="D9" s="10"/>
      <c r="E9" s="10"/>
      <c r="F9" s="10"/>
      <c r="G9" s="1">
        <f t="shared" si="0">D9-C9-(F9-E9)</f>
        <v>0</v>
      </c>
      <c r="H9" s="9">
        <f t="shared" si="1">B9*G9</f>
        <v>0</v>
      </c>
    </row>
    <row r="10" spans="1:8">
      <c r="A10" s="16"/>
      <c r="B10" s="9"/>
      <c r="C10" s="10"/>
      <c r="D10" s="10"/>
      <c r="E10" s="10"/>
      <c r="F10" s="10"/>
      <c r="G10" s="1">
        <f t="shared" si="0">D10-C10-(F10-E10)</f>
        <v>0</v>
      </c>
      <c r="H10" s="9">
        <f t="shared" si="1">B10*G10</f>
        <v>0</v>
      </c>
    </row>
    <row r="11" spans="1:8">
      <c r="A11" s="16"/>
      <c r="B11" s="9"/>
      <c r="C11" s="10"/>
      <c r="D11" s="10"/>
      <c r="E11" s="10"/>
      <c r="F11" s="10"/>
      <c r="G11" s="1">
        <f t="shared" si="0">D11-C11-(F11-E11)</f>
        <v>0</v>
      </c>
      <c r="H11" s="9">
        <f t="shared" si="1">B11*G11</f>
        <v>0</v>
      </c>
    </row>
    <row r="12" spans="1:8">
      <c r="A12" s="16"/>
      <c r="B12" s="9"/>
      <c r="C12" s="10"/>
      <c r="D12" s="10"/>
      <c r="E12" s="10"/>
      <c r="F12" s="10"/>
      <c r="G12" s="1">
        <f t="shared" si="0">D12-C12-(F12-E12)</f>
        <v>0</v>
      </c>
      <c r="H12" s="9">
        <f t="shared" si="1">B12*G12</f>
        <v>0</v>
      </c>
    </row>
    <row r="13" spans="1:8">
      <c r="A13" s="16"/>
      <c r="B13" s="9"/>
      <c r="C13" s="10"/>
      <c r="D13" s="10"/>
      <c r="E13" s="10"/>
      <c r="F13" s="10"/>
      <c r="G13" s="1">
        <f t="shared" si="0">D13-C13-(F13-E13)</f>
        <v>0</v>
      </c>
      <c r="H13" s="9">
        <f t="shared" si="1">B13*G13</f>
        <v>0</v>
      </c>
    </row>
    <row r="14" spans="1:8">
      <c r="A14" s="16"/>
      <c r="B14" s="9"/>
      <c r="C14" s="10"/>
      <c r="D14" s="10"/>
      <c r="E14" s="10"/>
      <c r="F14" s="10"/>
      <c r="G14" s="1">
        <f t="shared" si="0">D14-C14-(F14-E14)</f>
        <v>0</v>
      </c>
      <c r="H14" s="9">
        <f t="shared" si="1">B14*G14</f>
        <v>0</v>
      </c>
    </row>
    <row r="15" spans="1:8">
      <c r="A15" s="16"/>
      <c r="B15" s="9"/>
      <c r="C15" s="10"/>
      <c r="D15" s="10"/>
      <c r="E15" s="10"/>
      <c r="F15" s="10"/>
      <c r="G15" s="1">
        <f t="shared" si="0">D15-C15-(F15-E15)</f>
        <v>0</v>
      </c>
      <c r="H15" s="9">
        <f t="shared" si="1">B15*G15</f>
        <v>0</v>
      </c>
    </row>
    <row r="16" spans="1:8">
      <c r="A16" s="16"/>
      <c r="B16" s="9"/>
      <c r="C16" s="10"/>
      <c r="D16" s="10"/>
      <c r="E16" s="10"/>
      <c r="F16" s="10"/>
      <c r="G16" s="1">
        <f t="shared" si="0">D16-C16-(F16-E16)</f>
        <v>0</v>
      </c>
      <c r="H16" s="9">
        <f t="shared" si="1">B16*G16</f>
        <v>0</v>
      </c>
    </row>
    <row r="17" spans="1:8">
      <c r="A17" s="16"/>
      <c r="B17" s="9"/>
      <c r="C17" s="10"/>
      <c r="D17" s="10"/>
      <c r="E17" s="10"/>
      <c r="F17" s="10"/>
      <c r="G17" s="1">
        <f t="shared" si="0">D17-C17-(F17-E17)</f>
        <v>0</v>
      </c>
      <c r="H17" s="9">
        <f t="shared" si="1">B17*G17</f>
        <v>0</v>
      </c>
    </row>
    <row r="18" spans="1:8">
      <c r="A18" s="16"/>
      <c r="B18" s="9"/>
      <c r="C18" s="10"/>
      <c r="D18" s="10"/>
      <c r="E18" s="10"/>
      <c r="F18" s="10"/>
      <c r="G18" s="1">
        <f t="shared" si="0">D18-C18-(F18-E18)</f>
        <v>0</v>
      </c>
      <c r="H18" s="9">
        <f t="shared" si="1">B18*G18</f>
        <v>0</v>
      </c>
    </row>
    <row r="19" spans="1:8">
      <c r="A19" s="16"/>
      <c r="B19" s="9"/>
      <c r="C19" s="10"/>
      <c r="D19" s="10"/>
      <c r="E19" s="10"/>
      <c r="F19" s="10"/>
      <c r="G19" s="1">
        <f t="shared" si="0">D19-C19-(F19-E19)</f>
        <v>0</v>
      </c>
      <c r="H19" s="9">
        <f t="shared" si="1">B19*G19</f>
        <v>0</v>
      </c>
    </row>
    <row r="20" spans="1:8">
      <c r="A20" s="16"/>
      <c r="B20" s="9"/>
      <c r="C20" s="10"/>
      <c r="D20" s="10"/>
      <c r="E20" s="10"/>
      <c r="F20" s="10"/>
      <c r="G20" s="1">
        <f t="shared" si="0">D20-C20-(F20-E20)</f>
        <v>0</v>
      </c>
      <c r="H20" s="9">
        <f t="shared" si="1">B20*G20</f>
        <v>0</v>
      </c>
    </row>
    <row r="21" spans="1:8">
      <c r="A21" s="16"/>
      <c r="B21" s="9"/>
      <c r="C21" s="10"/>
      <c r="D21" s="10"/>
      <c r="E21" s="10"/>
      <c r="F21" s="10"/>
      <c r="G21" s="1">
        <f t="shared" si="0">D21-C21-(F21-E21)</f>
        <v>0</v>
      </c>
      <c r="H21" s="9">
        <f t="shared" si="1">B21*G21</f>
        <v>0</v>
      </c>
    </row>
    <row r="22" spans="1:8">
      <c r="A22" s="16"/>
      <c r="B22" s="9"/>
      <c r="C22" s="10"/>
      <c r="D22" s="10"/>
      <c r="E22" s="10"/>
      <c r="F22" s="10"/>
      <c r="G22" s="1">
        <f t="shared" si="0">D22-C22-(F22-E22)</f>
        <v>0</v>
      </c>
      <c r="H22" s="9">
        <f t="shared" si="1">B22*G22</f>
        <v>0</v>
      </c>
    </row>
    <row r="23" spans="1:8">
      <c r="A23" s="16"/>
      <c r="B23" s="9"/>
      <c r="C23" s="10"/>
      <c r="D23" s="10"/>
      <c r="E23" s="10"/>
      <c r="F23" s="10"/>
      <c r="G23" s="1">
        <f t="shared" si="0">D23-C23-(F23-E23)</f>
        <v>0</v>
      </c>
      <c r="H23" s="9">
        <f t="shared" si="1">B23*G23</f>
        <v>0</v>
      </c>
    </row>
    <row r="24" spans="1:8">
      <c r="A24" s="16"/>
      <c r="B24" s="9"/>
      <c r="C24" s="10"/>
      <c r="D24" s="10"/>
      <c r="E24" s="10"/>
      <c r="F24" s="10"/>
      <c r="G24" s="1">
        <f t="shared" si="0">D24-C24-(F24-E24)</f>
        <v>0</v>
      </c>
      <c r="H24" s="9">
        <f t="shared" si="1">B24*G24</f>
        <v>0</v>
      </c>
    </row>
    <row r="25" spans="1:8">
      <c r="A25" s="16"/>
      <c r="B25" s="9"/>
      <c r="C25" s="10"/>
      <c r="D25" s="10"/>
      <c r="E25" s="10"/>
      <c r="F25" s="10"/>
      <c r="G25" s="1">
        <f t="shared" si="0">D25-C25-(F25-E25)</f>
        <v>0</v>
      </c>
      <c r="H25" s="9">
        <f t="shared" si="1">B25*G25</f>
        <v>0</v>
      </c>
    </row>
    <row r="26" spans="1:8">
      <c r="A26" s="16"/>
      <c r="B26" s="9"/>
      <c r="C26" s="10"/>
      <c r="D26" s="10"/>
      <c r="E26" s="10"/>
      <c r="F26" s="10"/>
      <c r="G26" s="1">
        <f t="shared" si="0">D26-C26-(F26-E26)</f>
        <v>0</v>
      </c>
      <c r="H26" s="9">
        <f t="shared" si="1">B26*G26</f>
        <v>0</v>
      </c>
    </row>
    <row r="27" spans="1:8">
      <c r="A27" s="16"/>
      <c r="B27" s="9"/>
      <c r="C27" s="10"/>
      <c r="D27" s="10"/>
      <c r="E27" s="10"/>
      <c r="F27" s="10"/>
      <c r="G27" s="1">
        <f t="shared" si="0">D27-C27-(F27-E27)</f>
        <v>0</v>
      </c>
      <c r="H27" s="9">
        <f t="shared" si="1">B27*G27</f>
        <v>0</v>
      </c>
    </row>
    <row r="28" spans="1:8">
      <c r="A28" s="16"/>
      <c r="B28" s="9"/>
      <c r="C28" s="10"/>
      <c r="D28" s="10"/>
      <c r="E28" s="10"/>
      <c r="F28" s="10"/>
      <c r="G28" s="1">
        <f t="shared" si="0">D28-C28-(F28-E28)</f>
        <v>0</v>
      </c>
      <c r="H28" s="9">
        <f t="shared" si="1">B28*G28</f>
        <v>0</v>
      </c>
    </row>
    <row r="29" spans="1:8">
      <c r="A29" s="16"/>
      <c r="B29" s="9"/>
      <c r="C29" s="10"/>
      <c r="D29" s="10"/>
      <c r="E29" s="10"/>
      <c r="F29" s="10"/>
      <c r="G29" s="1">
        <f t="shared" si="0">D29-C29-(F29-E29)</f>
        <v>0</v>
      </c>
      <c r="H29" s="9">
        <f t="shared" si="1">B29*G29</f>
        <v>0</v>
      </c>
    </row>
    <row r="30" spans="1:8">
      <c r="A30" s="16"/>
      <c r="B30" s="9"/>
      <c r="C30" s="10"/>
      <c r="D30" s="10"/>
      <c r="E30" s="10"/>
      <c r="F30" s="10"/>
      <c r="G30" s="1">
        <f t="shared" si="0">D30-C30-(F30-E30)</f>
        <v>0</v>
      </c>
      <c r="H30" s="9">
        <f t="shared" si="1">B30*G30</f>
        <v>0</v>
      </c>
    </row>
    <row r="31" spans="1:8">
      <c r="A31" s="16"/>
      <c r="B31" s="9"/>
      <c r="C31" s="10"/>
      <c r="D31" s="10"/>
      <c r="E31" s="10"/>
      <c r="F31" s="10"/>
      <c r="G31" s="1">
        <f t="shared" si="0">D31-C31-(F31-E31)</f>
        <v>0</v>
      </c>
      <c r="H31" s="9">
        <f t="shared" si="1">B31*G31</f>
        <v>0</v>
      </c>
    </row>
    <row r="32" spans="1:8">
      <c r="A32" s="16"/>
      <c r="B32" s="9"/>
      <c r="C32" s="10"/>
      <c r="D32" s="10"/>
      <c r="E32" s="10"/>
      <c r="F32" s="10"/>
      <c r="G32" s="1">
        <f t="shared" si="0">D32-C32-(F32-E32)</f>
        <v>0</v>
      </c>
      <c r="H32" s="9">
        <f t="shared" si="1">B32*G32</f>
        <v>0</v>
      </c>
    </row>
    <row r="33" spans="1:8">
      <c r="A33" s="16"/>
      <c r="B33" s="9"/>
      <c r="C33" s="10"/>
      <c r="D33" s="10"/>
      <c r="E33" s="10"/>
      <c r="F33" s="10"/>
      <c r="G33" s="1">
        <f t="shared" si="0">D33-C33-(F33-E33)</f>
        <v>0</v>
      </c>
      <c r="H33" s="9">
        <f t="shared" si="1">B33*G33</f>
        <v>0</v>
      </c>
    </row>
    <row r="34" spans="1:8">
      <c r="A34" s="16"/>
      <c r="B34" s="9"/>
      <c r="C34" s="10"/>
      <c r="D34" s="10"/>
      <c r="E34" s="10"/>
      <c r="F34" s="10"/>
      <c r="G34" s="1">
        <f t="shared" si="0">D34-C34-(F34-E34)</f>
        <v>0</v>
      </c>
      <c r="H34" s="9">
        <f t="shared" si="1">B34*G34</f>
        <v>0</v>
      </c>
    </row>
    <row r="35" spans="1:8">
      <c r="A35" s="16"/>
      <c r="B35" s="9"/>
      <c r="C35" s="10"/>
      <c r="D35" s="10"/>
      <c r="E35" s="10"/>
      <c r="F35" s="10"/>
      <c r="G35" s="1">
        <f t="shared" si="0">D35-C35-(F35-E35)</f>
        <v>0</v>
      </c>
      <c r="H35" s="9">
        <f t="shared" si="1">B35*G35</f>
        <v>0</v>
      </c>
    </row>
    <row r="36" spans="1:8">
      <c r="A36" s="16"/>
      <c r="B36" s="9"/>
      <c r="C36" s="10"/>
      <c r="D36" s="10"/>
      <c r="E36" s="10"/>
      <c r="F36" s="10"/>
      <c r="G36" s="1">
        <f t="shared" si="0">D36-C36-(F36-E36)</f>
        <v>0</v>
      </c>
      <c r="H36" s="9">
        <f t="shared" si="1">B36*G36</f>
        <v>0</v>
      </c>
    </row>
    <row r="37" spans="1:8">
      <c r="A37" s="16"/>
      <c r="B37" s="9"/>
      <c r="C37" s="10"/>
      <c r="D37" s="10"/>
      <c r="E37" s="10"/>
      <c r="F37" s="10"/>
      <c r="G37" s="1">
        <f t="shared" si="0">D37-C37-(F37-E37)</f>
        <v>0</v>
      </c>
      <c r="H37" s="9">
        <f t="shared" si="1">B37*G37</f>
        <v>0</v>
      </c>
    </row>
    <row r="38" spans="1:8">
      <c r="A38" s="16"/>
      <c r="B38" s="9"/>
      <c r="C38" s="10"/>
      <c r="D38" s="10"/>
      <c r="E38" s="10"/>
      <c r="F38" s="10"/>
      <c r="G38" s="1">
        <f t="shared" si="0">D38-C38-(F38-E38)</f>
        <v>0</v>
      </c>
      <c r="H38" s="9">
        <f t="shared" si="1">B38*G38</f>
        <v>0</v>
      </c>
    </row>
    <row r="39" spans="1:8">
      <c r="A39" s="16"/>
      <c r="B39" s="9"/>
      <c r="C39" s="10"/>
      <c r="D39" s="10"/>
      <c r="E39" s="10"/>
      <c r="F39" s="10"/>
      <c r="G39" s="1">
        <f t="shared" si="0">D39-C39-(F39-E39)</f>
        <v>0</v>
      </c>
      <c r="H39" s="9">
        <f t="shared" si="1">B39*G39</f>
        <v>0</v>
      </c>
    </row>
    <row r="40" spans="1:8">
      <c r="A40" s="16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6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6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6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6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6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6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6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6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0</v>
      </c>
      <c r="C1" s="49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>
      <c r="A5" s="16"/>
      <c r="B5" s="9"/>
      <c r="C5" s="10"/>
      <c r="D5" s="10"/>
      <c r="E5" s="10"/>
      <c r="F5" s="10"/>
      <c r="G5" s="1">
        <f t="shared" si="0" ref="G5:G68">D5-C5-(F5-E5)</f>
        <v>0</v>
      </c>
      <c r="H5" s="9">
        <f t="shared" si="1" ref="H5:H68">B5*G5</f>
        <v>0</v>
      </c>
    </row>
    <row r="6" spans="1:8">
      <c r="A6" s="16"/>
      <c r="B6" s="9"/>
      <c r="C6" s="10"/>
      <c r="D6" s="10"/>
      <c r="E6" s="10"/>
      <c r="F6" s="10"/>
      <c r="G6" s="1">
        <f t="shared" si="0">D6-C6-(F6-E6)</f>
        <v>0</v>
      </c>
      <c r="H6" s="9">
        <f t="shared" si="1">B6*G6</f>
        <v>0</v>
      </c>
    </row>
    <row r="7" spans="1:8">
      <c r="A7" s="16"/>
      <c r="B7" s="9"/>
      <c r="C7" s="10"/>
      <c r="D7" s="10"/>
      <c r="E7" s="10"/>
      <c r="F7" s="10"/>
      <c r="G7" s="1">
        <f t="shared" si="0">D7-C7-(F7-E7)</f>
        <v>0</v>
      </c>
      <c r="H7" s="9">
        <f t="shared" si="1">B7*G7</f>
        <v>0</v>
      </c>
    </row>
    <row r="8" spans="1:8">
      <c r="A8" s="16"/>
      <c r="B8" s="9"/>
      <c r="C8" s="10"/>
      <c r="D8" s="10"/>
      <c r="E8" s="10"/>
      <c r="F8" s="10"/>
      <c r="G8" s="1">
        <f t="shared" si="0">D8-C8-(F8-E8)</f>
        <v>0</v>
      </c>
      <c r="H8" s="9">
        <f t="shared" si="1">B8*G8</f>
        <v>0</v>
      </c>
    </row>
    <row r="9" spans="1:8">
      <c r="A9" s="16"/>
      <c r="B9" s="9"/>
      <c r="C9" s="10"/>
      <c r="D9" s="10"/>
      <c r="E9" s="10"/>
      <c r="F9" s="10"/>
      <c r="G9" s="1">
        <f t="shared" si="0">D9-C9-(F9-E9)</f>
        <v>0</v>
      </c>
      <c r="H9" s="9">
        <f t="shared" si="1">B9*G9</f>
        <v>0</v>
      </c>
    </row>
    <row r="10" spans="1:8">
      <c r="A10" s="16"/>
      <c r="B10" s="9"/>
      <c r="C10" s="10"/>
      <c r="D10" s="10"/>
      <c r="E10" s="10"/>
      <c r="F10" s="10"/>
      <c r="G10" s="1">
        <f t="shared" si="0">D10-C10-(F10-E10)</f>
        <v>0</v>
      </c>
      <c r="H10" s="9">
        <f t="shared" si="1">B10*G10</f>
        <v>0</v>
      </c>
    </row>
    <row r="11" spans="1:8">
      <c r="A11" s="16"/>
      <c r="B11" s="9"/>
      <c r="C11" s="10"/>
      <c r="D11" s="10"/>
      <c r="E11" s="10"/>
      <c r="F11" s="10"/>
      <c r="G11" s="1">
        <f t="shared" si="0">D11-C11-(F11-E11)</f>
        <v>0</v>
      </c>
      <c r="H11" s="9">
        <f t="shared" si="1">B11*G11</f>
        <v>0</v>
      </c>
    </row>
    <row r="12" spans="1:8">
      <c r="A12" s="16"/>
      <c r="B12" s="9"/>
      <c r="C12" s="10"/>
      <c r="D12" s="10"/>
      <c r="E12" s="10"/>
      <c r="F12" s="10"/>
      <c r="G12" s="1">
        <f t="shared" si="0">D12-C12-(F12-E12)</f>
        <v>0</v>
      </c>
      <c r="H12" s="9">
        <f t="shared" si="1">B12*G12</f>
        <v>0</v>
      </c>
    </row>
    <row r="13" spans="1:8">
      <c r="A13" s="16"/>
      <c r="B13" s="9"/>
      <c r="C13" s="10"/>
      <c r="D13" s="10"/>
      <c r="E13" s="10"/>
      <c r="F13" s="10"/>
      <c r="G13" s="1">
        <f t="shared" si="0">D13-C13-(F13-E13)</f>
        <v>0</v>
      </c>
      <c r="H13" s="9">
        <f t="shared" si="1">B13*G13</f>
        <v>0</v>
      </c>
    </row>
    <row r="14" spans="1:8">
      <c r="A14" s="16"/>
      <c r="B14" s="9"/>
      <c r="C14" s="10"/>
      <c r="D14" s="10"/>
      <c r="E14" s="10"/>
      <c r="F14" s="10"/>
      <c r="G14" s="1">
        <f t="shared" si="0">D14-C14-(F14-E14)</f>
        <v>0</v>
      </c>
      <c r="H14" s="9">
        <f t="shared" si="1">B14*G14</f>
        <v>0</v>
      </c>
    </row>
    <row r="15" spans="1:8">
      <c r="A15" s="16"/>
      <c r="B15" s="9"/>
      <c r="C15" s="10"/>
      <c r="D15" s="10"/>
      <c r="E15" s="10"/>
      <c r="F15" s="10"/>
      <c r="G15" s="1">
        <f t="shared" si="0">D15-C15-(F15-E15)</f>
        <v>0</v>
      </c>
      <c r="H15" s="9">
        <f t="shared" si="1">B15*G15</f>
        <v>0</v>
      </c>
    </row>
    <row r="16" spans="1:8">
      <c r="A16" s="16"/>
      <c r="B16" s="9"/>
      <c r="C16" s="10"/>
      <c r="D16" s="10"/>
      <c r="E16" s="10"/>
      <c r="F16" s="10"/>
      <c r="G16" s="1">
        <f t="shared" si="0">D16-C16-(F16-E16)</f>
        <v>0</v>
      </c>
      <c r="H16" s="9">
        <f t="shared" si="1">B16*G16</f>
        <v>0</v>
      </c>
    </row>
    <row r="17" spans="1:8">
      <c r="A17" s="16"/>
      <c r="B17" s="9"/>
      <c r="C17" s="10"/>
      <c r="D17" s="10"/>
      <c r="E17" s="10"/>
      <c r="F17" s="10"/>
      <c r="G17" s="1">
        <f t="shared" si="0">D17-C17-(F17-E17)</f>
        <v>0</v>
      </c>
      <c r="H17" s="9">
        <f t="shared" si="1">B17*G17</f>
        <v>0</v>
      </c>
    </row>
    <row r="18" spans="1:8">
      <c r="A18" s="16"/>
      <c r="B18" s="9"/>
      <c r="C18" s="10"/>
      <c r="D18" s="10"/>
      <c r="E18" s="10"/>
      <c r="F18" s="10"/>
      <c r="G18" s="1">
        <f t="shared" si="0">D18-C18-(F18-E18)</f>
        <v>0</v>
      </c>
      <c r="H18" s="9">
        <f t="shared" si="1">B18*G18</f>
        <v>0</v>
      </c>
    </row>
    <row r="19" spans="1:8">
      <c r="A19" s="16"/>
      <c r="B19" s="9"/>
      <c r="C19" s="10"/>
      <c r="D19" s="10"/>
      <c r="E19" s="10"/>
      <c r="F19" s="10"/>
      <c r="G19" s="1">
        <f t="shared" si="0">D19-C19-(F19-E19)</f>
        <v>0</v>
      </c>
      <c r="H19" s="9">
        <f t="shared" si="1">B19*G19</f>
        <v>0</v>
      </c>
    </row>
    <row r="20" spans="1:8">
      <c r="A20" s="16"/>
      <c r="B20" s="9"/>
      <c r="C20" s="10"/>
      <c r="D20" s="10"/>
      <c r="E20" s="10"/>
      <c r="F20" s="10"/>
      <c r="G20" s="1">
        <f t="shared" si="0">D20-C20-(F20-E20)</f>
        <v>0</v>
      </c>
      <c r="H20" s="9">
        <f t="shared" si="1">B20*G20</f>
        <v>0</v>
      </c>
    </row>
    <row r="21" spans="1:8">
      <c r="A21" s="16"/>
      <c r="B21" s="9"/>
      <c r="C21" s="10"/>
      <c r="D21" s="10"/>
      <c r="E21" s="10"/>
      <c r="F21" s="10"/>
      <c r="G21" s="1">
        <f t="shared" si="0">D21-C21-(F21-E21)</f>
        <v>0</v>
      </c>
      <c r="H21" s="9">
        <f t="shared" si="1">B21*G21</f>
        <v>0</v>
      </c>
    </row>
    <row r="22" spans="1:8">
      <c r="A22" s="16"/>
      <c r="B22" s="9"/>
      <c r="C22" s="10"/>
      <c r="D22" s="10"/>
      <c r="E22" s="10"/>
      <c r="F22" s="10"/>
      <c r="G22" s="1">
        <f t="shared" si="0">D22-C22-(F22-E22)</f>
        <v>0</v>
      </c>
      <c r="H22" s="9">
        <f t="shared" si="1">B22*G22</f>
        <v>0</v>
      </c>
    </row>
    <row r="23" spans="1:8">
      <c r="A23" s="16"/>
      <c r="B23" s="9"/>
      <c r="C23" s="10"/>
      <c r="D23" s="10"/>
      <c r="E23" s="10"/>
      <c r="F23" s="10"/>
      <c r="G23" s="1">
        <f t="shared" si="0">D23-C23-(F23-E23)</f>
        <v>0</v>
      </c>
      <c r="H23" s="9">
        <f t="shared" si="1">B23*G23</f>
        <v>0</v>
      </c>
    </row>
    <row r="24" spans="1:8">
      <c r="A24" s="16"/>
      <c r="B24" s="9"/>
      <c r="C24" s="10"/>
      <c r="D24" s="10"/>
      <c r="E24" s="10"/>
      <c r="F24" s="10"/>
      <c r="G24" s="1">
        <f t="shared" si="0">D24-C24-(F24-E24)</f>
        <v>0</v>
      </c>
      <c r="H24" s="9">
        <f t="shared" si="1">B24*G24</f>
        <v>0</v>
      </c>
    </row>
    <row r="25" spans="1:8">
      <c r="A25" s="16"/>
      <c r="B25" s="9"/>
      <c r="C25" s="10"/>
      <c r="D25" s="10"/>
      <c r="E25" s="10"/>
      <c r="F25" s="10"/>
      <c r="G25" s="1">
        <f t="shared" si="0">D25-C25-(F25-E25)</f>
        <v>0</v>
      </c>
      <c r="H25" s="9">
        <f t="shared" si="1">B25*G25</f>
        <v>0</v>
      </c>
    </row>
    <row r="26" spans="1:8">
      <c r="A26" s="16"/>
      <c r="B26" s="9"/>
      <c r="C26" s="10"/>
      <c r="D26" s="10"/>
      <c r="E26" s="10"/>
      <c r="F26" s="10"/>
      <c r="G26" s="1">
        <f t="shared" si="0">D26-C26-(F26-E26)</f>
        <v>0</v>
      </c>
      <c r="H26" s="9">
        <f t="shared" si="1">B26*G26</f>
        <v>0</v>
      </c>
    </row>
    <row r="27" spans="1:8">
      <c r="A27" s="16"/>
      <c r="B27" s="9"/>
      <c r="C27" s="10"/>
      <c r="D27" s="10"/>
      <c r="E27" s="10"/>
      <c r="F27" s="10"/>
      <c r="G27" s="1">
        <f t="shared" si="0">D27-C27-(F27-E27)</f>
        <v>0</v>
      </c>
      <c r="H27" s="9">
        <f t="shared" si="1">B27*G27</f>
        <v>0</v>
      </c>
    </row>
    <row r="28" spans="1:8">
      <c r="A28" s="16"/>
      <c r="B28" s="9"/>
      <c r="C28" s="10"/>
      <c r="D28" s="10"/>
      <c r="E28" s="10"/>
      <c r="F28" s="10"/>
      <c r="G28" s="1">
        <f t="shared" si="0">D28-C28-(F28-E28)</f>
        <v>0</v>
      </c>
      <c r="H28" s="9">
        <f t="shared" si="1">B28*G28</f>
        <v>0</v>
      </c>
    </row>
    <row r="29" spans="1:8">
      <c r="A29" s="16"/>
      <c r="B29" s="9"/>
      <c r="C29" s="10"/>
      <c r="D29" s="10"/>
      <c r="E29" s="10"/>
      <c r="F29" s="10"/>
      <c r="G29" s="1">
        <f t="shared" si="0">D29-C29-(F29-E29)</f>
        <v>0</v>
      </c>
      <c r="H29" s="9">
        <f t="shared" si="1">B29*G29</f>
        <v>0</v>
      </c>
    </row>
    <row r="30" spans="1:8">
      <c r="A30" s="16"/>
      <c r="B30" s="9"/>
      <c r="C30" s="10"/>
      <c r="D30" s="10"/>
      <c r="E30" s="10"/>
      <c r="F30" s="10"/>
      <c r="G30" s="1">
        <f t="shared" si="0">D30-C30-(F30-E30)</f>
        <v>0</v>
      </c>
      <c r="H30" s="9">
        <f t="shared" si="1">B30*G30</f>
        <v>0</v>
      </c>
    </row>
    <row r="31" spans="1:8">
      <c r="A31" s="16"/>
      <c r="B31" s="9"/>
      <c r="C31" s="10"/>
      <c r="D31" s="10"/>
      <c r="E31" s="10"/>
      <c r="F31" s="10"/>
      <c r="G31" s="1">
        <f t="shared" si="0">D31-C31-(F31-E31)</f>
        <v>0</v>
      </c>
      <c r="H31" s="9">
        <f t="shared" si="1">B31*G31</f>
        <v>0</v>
      </c>
    </row>
    <row r="32" spans="1:8">
      <c r="A32" s="16"/>
      <c r="B32" s="9"/>
      <c r="C32" s="10"/>
      <c r="D32" s="10"/>
      <c r="E32" s="10"/>
      <c r="F32" s="10"/>
      <c r="G32" s="1">
        <f t="shared" si="0">D32-C32-(F32-E32)</f>
        <v>0</v>
      </c>
      <c r="H32" s="9">
        <f t="shared" si="1">B32*G32</f>
        <v>0</v>
      </c>
    </row>
    <row r="33" spans="1:8">
      <c r="A33" s="16"/>
      <c r="B33" s="9"/>
      <c r="C33" s="10"/>
      <c r="D33" s="10"/>
      <c r="E33" s="10"/>
      <c r="F33" s="10"/>
      <c r="G33" s="1">
        <f t="shared" si="0">D33-C33-(F33-E33)</f>
        <v>0</v>
      </c>
      <c r="H33" s="9">
        <f t="shared" si="1">B33*G33</f>
        <v>0</v>
      </c>
    </row>
    <row r="34" spans="1:8">
      <c r="A34" s="16"/>
      <c r="B34" s="9"/>
      <c r="C34" s="10"/>
      <c r="D34" s="10"/>
      <c r="E34" s="10"/>
      <c r="F34" s="10"/>
      <c r="G34" s="1">
        <f t="shared" si="0">D34-C34-(F34-E34)</f>
        <v>0</v>
      </c>
      <c r="H34" s="9">
        <f t="shared" si="1">B34*G34</f>
        <v>0</v>
      </c>
    </row>
    <row r="35" spans="1:8">
      <c r="A35" s="16"/>
      <c r="B35" s="9"/>
      <c r="C35" s="10"/>
      <c r="D35" s="10"/>
      <c r="E35" s="10"/>
      <c r="F35" s="10"/>
      <c r="G35" s="1">
        <f t="shared" si="0">D35-C35-(F35-E35)</f>
        <v>0</v>
      </c>
      <c r="H35" s="9">
        <f t="shared" si="1">B35*G35</f>
        <v>0</v>
      </c>
    </row>
    <row r="36" spans="1:8">
      <c r="A36" s="16"/>
      <c r="B36" s="9"/>
      <c r="C36" s="10"/>
      <c r="D36" s="10"/>
      <c r="E36" s="10"/>
      <c r="F36" s="10"/>
      <c r="G36" s="1">
        <f t="shared" si="0">D36-C36-(F36-E36)</f>
        <v>0</v>
      </c>
      <c r="H36" s="9">
        <f t="shared" si="1">B36*G36</f>
        <v>0</v>
      </c>
    </row>
    <row r="37" spans="1:8">
      <c r="A37" s="16"/>
      <c r="B37" s="9"/>
      <c r="C37" s="10"/>
      <c r="D37" s="10"/>
      <c r="E37" s="10"/>
      <c r="F37" s="10"/>
      <c r="G37" s="1">
        <f t="shared" si="0">D37-C37-(F37-E37)</f>
        <v>0</v>
      </c>
      <c r="H37" s="9">
        <f t="shared" si="1">B37*G37</f>
        <v>0</v>
      </c>
    </row>
    <row r="38" spans="1:8">
      <c r="A38" s="16"/>
      <c r="B38" s="9"/>
      <c r="C38" s="10"/>
      <c r="D38" s="10"/>
      <c r="E38" s="10"/>
      <c r="F38" s="10"/>
      <c r="G38" s="1">
        <f t="shared" si="0">D38-C38-(F38-E38)</f>
        <v>0</v>
      </c>
      <c r="H38" s="9">
        <f t="shared" si="1">B38*G38</f>
        <v>0</v>
      </c>
    </row>
    <row r="39" spans="1:8">
      <c r="A39" s="16"/>
      <c r="B39" s="9"/>
      <c r="C39" s="10"/>
      <c r="D39" s="10"/>
      <c r="E39" s="10"/>
      <c r="F39" s="10"/>
      <c r="G39" s="1">
        <f t="shared" si="0">D39-C39-(F39-E39)</f>
        <v>0</v>
      </c>
      <c r="H39" s="9">
        <f t="shared" si="1">B39*G39</f>
        <v>0</v>
      </c>
    </row>
    <row r="40" spans="1:8">
      <c r="A40" s="16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6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6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6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6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6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6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6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6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ScaleCrop>false</ScaleCrop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cp:lastModifiedBy/>
  <dcterms:created xsi:type="dcterms:W3CDTF">2006-09-16T00:00:00Z</dcterms:created>
  <dcterms:modified xsi:type="dcterms:W3CDTF">2021-04-19T10:27:49Z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